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anny Colon\Desktop\CONTABILIDAD\AÑO 2024\JULIO 2024\"/>
    </mc:Choice>
  </mc:AlternateContent>
  <bookViews>
    <workbookView xWindow="0" yWindow="0" windowWidth="20490" windowHeight="7650" firstSheet="2" activeTab="7"/>
  </bookViews>
  <sheets>
    <sheet name="DICIEMBRE 2023" sheetId="1" r:id="rId1"/>
    <sheet name="ENERO 2024" sheetId="2" r:id="rId2"/>
    <sheet name="FEBRERO 2024" sheetId="3" r:id="rId3"/>
    <sheet name="MARZO 2024" sheetId="6" r:id="rId4"/>
    <sheet name="ABRIL 2024" sheetId="8" r:id="rId5"/>
    <sheet name="MAYO 2024" sheetId="9" r:id="rId6"/>
    <sheet name="JUNIO 2024" sheetId="10" r:id="rId7"/>
    <sheet name="JULIO 2024" sheetId="11" r:id="rId8"/>
  </sheets>
  <externalReferences>
    <externalReference r:id="rId9"/>
  </externalReferences>
  <definedNames>
    <definedName name="_xlnm._FilterDatabase" localSheetId="4" hidden="1">'ABRIL 2024'!$A$12:$J$84</definedName>
    <definedName name="_xlnm._FilterDatabase" localSheetId="0" hidden="1">'DICIEMBRE 2023'!$A$12:$J$80</definedName>
    <definedName name="_xlnm._FilterDatabase" localSheetId="1" hidden="1">'ENERO 2024'!$A$12:$J$90</definedName>
    <definedName name="_xlnm._FilterDatabase" localSheetId="2" hidden="1">'FEBRERO 2024'!$A$12:$J$90</definedName>
    <definedName name="_xlnm._FilterDatabase" localSheetId="7" hidden="1">'JULIO 2024'!$A$12:$J$79</definedName>
    <definedName name="_xlnm._FilterDatabase" localSheetId="6" hidden="1">'JUNIO 2024'!$A$12:$J$79</definedName>
    <definedName name="_xlnm._FilterDatabase" localSheetId="5" hidden="1">'MAYO 2024'!$A$12:$J$82</definedName>
    <definedName name="_xlnm.Print_Area" localSheetId="4">'ABRIL 2024'!$A$1:$J$96</definedName>
    <definedName name="_xlnm.Print_Area" localSheetId="0">'DICIEMBRE 2023'!$A$1:$J$93</definedName>
    <definedName name="_xlnm.Print_Area" localSheetId="1">'ENERO 2024'!$A$1:$J$103</definedName>
    <definedName name="_xlnm.Print_Area" localSheetId="2">'FEBRERO 2024'!$A$1:$J$103</definedName>
    <definedName name="_xlnm.Print_Area" localSheetId="7">'JULIO 2024'!$A$1:$J$96</definedName>
    <definedName name="_xlnm.Print_Area" localSheetId="6">'JUNIO 2024'!$A$1:$J$97</definedName>
    <definedName name="_xlnm.Print_Area" localSheetId="5">'MAYO 2024'!$A$1:$J$99</definedName>
    <definedName name="_xlnm.Print_Titles" localSheetId="4">'ABRIL 2024'!$1:$12</definedName>
    <definedName name="_xlnm.Print_Titles" localSheetId="0">'DICIEMBRE 2023'!$1:$12</definedName>
    <definedName name="_xlnm.Print_Titles" localSheetId="1">'ENERO 2024'!$1:$12</definedName>
    <definedName name="_xlnm.Print_Titles" localSheetId="2">'FEBRERO 2024'!$1:$12</definedName>
    <definedName name="_xlnm.Print_Titles" localSheetId="7">'JULIO 2024'!$1:$12</definedName>
    <definedName name="_xlnm.Print_Titles" localSheetId="6">'JUNIO 2024'!$1:$12</definedName>
    <definedName name="_xlnm.Print_Titles" localSheetId="5">'MAYO 2024'!$1:$12</definedName>
  </definedNames>
  <calcPr calcId="162913"/>
</workbook>
</file>

<file path=xl/calcChain.xml><?xml version="1.0" encoding="utf-8"?>
<calcChain xmlns="http://schemas.openxmlformats.org/spreadsheetml/2006/main">
  <c r="I85" i="10" l="1"/>
  <c r="I86" i="10"/>
  <c r="F88" i="11" l="1"/>
  <c r="F78" i="11" l="1"/>
  <c r="I85" i="11"/>
  <c r="I84" i="11"/>
  <c r="I86" i="11" l="1"/>
  <c r="I83" i="11"/>
  <c r="I82" i="11"/>
  <c r="I81" i="11"/>
  <c r="I80" i="11"/>
  <c r="I79" i="11"/>
  <c r="F87" i="11"/>
  <c r="I77" i="11"/>
  <c r="I76" i="11"/>
  <c r="I75" i="11"/>
  <c r="I74" i="11"/>
  <c r="F72" i="11"/>
  <c r="I71" i="11"/>
  <c r="I70" i="11"/>
  <c r="I69" i="11"/>
  <c r="C69" i="11"/>
  <c r="I68" i="11"/>
  <c r="I67" i="11"/>
  <c r="I66" i="11"/>
  <c r="I65" i="11"/>
  <c r="C65" i="11"/>
  <c r="I64" i="11"/>
  <c r="C64" i="11"/>
  <c r="I63" i="11"/>
  <c r="I62" i="11"/>
  <c r="I61" i="11"/>
  <c r="I60" i="11"/>
  <c r="I59" i="11"/>
  <c r="I58" i="11"/>
  <c r="I57" i="11"/>
  <c r="C57" i="11"/>
  <c r="I56" i="11"/>
  <c r="C56" i="11"/>
  <c r="I55" i="11"/>
  <c r="C55" i="11"/>
  <c r="I54" i="11"/>
  <c r="I53" i="11"/>
  <c r="I52" i="11"/>
  <c r="I51" i="11"/>
  <c r="I50" i="11"/>
  <c r="I49" i="11"/>
  <c r="I48" i="11"/>
  <c r="C48" i="11"/>
  <c r="I47" i="11"/>
  <c r="C47" i="11"/>
  <c r="I46" i="11"/>
  <c r="I45" i="11"/>
  <c r="I44" i="11"/>
  <c r="I43" i="11"/>
  <c r="I42" i="11"/>
  <c r="C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78" i="11" l="1"/>
  <c r="I87" i="11" s="1"/>
  <c r="I72" i="11"/>
  <c r="F77" i="10"/>
  <c r="I88" i="11" l="1"/>
  <c r="F88" i="10"/>
  <c r="I87" i="10"/>
  <c r="I84" i="10" l="1"/>
  <c r="F78" i="10"/>
  <c r="I83" i="10" l="1"/>
  <c r="I82" i="10"/>
  <c r="I81" i="10"/>
  <c r="I80" i="10"/>
  <c r="I79" i="10"/>
  <c r="I78" i="10"/>
  <c r="I77" i="10"/>
  <c r="I88" i="10" s="1"/>
  <c r="I76" i="10"/>
  <c r="I75" i="10"/>
  <c r="I74" i="10"/>
  <c r="F72" i="10"/>
  <c r="I71" i="10"/>
  <c r="I70" i="10"/>
  <c r="I69" i="10"/>
  <c r="C69" i="10"/>
  <c r="I68" i="10"/>
  <c r="I67" i="10"/>
  <c r="I66" i="10"/>
  <c r="I65" i="10"/>
  <c r="C65" i="10"/>
  <c r="I64" i="10"/>
  <c r="C64" i="10"/>
  <c r="I63" i="10"/>
  <c r="I62" i="10"/>
  <c r="I61" i="10"/>
  <c r="I60" i="10"/>
  <c r="I59" i="10"/>
  <c r="I58" i="10"/>
  <c r="I57" i="10"/>
  <c r="C57" i="10"/>
  <c r="I56" i="10"/>
  <c r="C56" i="10"/>
  <c r="I55" i="10"/>
  <c r="C55" i="10"/>
  <c r="I54" i="10"/>
  <c r="I53" i="10"/>
  <c r="I52" i="10"/>
  <c r="I51" i="10"/>
  <c r="I50" i="10"/>
  <c r="I49" i="10"/>
  <c r="I48" i="10"/>
  <c r="C48" i="10"/>
  <c r="I47" i="10"/>
  <c r="C47" i="10"/>
  <c r="I46" i="10"/>
  <c r="I45" i="10"/>
  <c r="I44" i="10"/>
  <c r="I43" i="10"/>
  <c r="I42" i="10"/>
  <c r="C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72" i="10" l="1"/>
  <c r="F89" i="10"/>
  <c r="I88" i="9"/>
  <c r="I87" i="9"/>
  <c r="I89" i="10" l="1"/>
  <c r="F81" i="9"/>
  <c r="F80" i="9" l="1"/>
  <c r="F90" i="9" s="1"/>
  <c r="I86" i="9" l="1"/>
  <c r="I84" i="9" l="1"/>
  <c r="I85" i="9"/>
  <c r="I89" i="9"/>
  <c r="I83" i="9"/>
  <c r="I82" i="9"/>
  <c r="I80" i="9"/>
  <c r="I79" i="9"/>
  <c r="I78" i="9"/>
  <c r="I77" i="9"/>
  <c r="I76" i="9"/>
  <c r="I75" i="9"/>
  <c r="I74" i="9"/>
  <c r="F72" i="9"/>
  <c r="I71" i="9"/>
  <c r="I70" i="9"/>
  <c r="I69" i="9"/>
  <c r="C69" i="9"/>
  <c r="I68" i="9"/>
  <c r="I67" i="9"/>
  <c r="I66" i="9"/>
  <c r="I65" i="9"/>
  <c r="C65" i="9"/>
  <c r="I64" i="9"/>
  <c r="C64" i="9"/>
  <c r="I63" i="9"/>
  <c r="I62" i="9"/>
  <c r="I61" i="9"/>
  <c r="I60" i="9"/>
  <c r="I59" i="9"/>
  <c r="I58" i="9"/>
  <c r="I57" i="9"/>
  <c r="C57" i="9"/>
  <c r="I56" i="9"/>
  <c r="C56" i="9"/>
  <c r="I55" i="9"/>
  <c r="C55" i="9"/>
  <c r="I54" i="9"/>
  <c r="I53" i="9"/>
  <c r="I52" i="9"/>
  <c r="I51" i="9"/>
  <c r="I50" i="9"/>
  <c r="I49" i="9"/>
  <c r="I48" i="9"/>
  <c r="C48" i="9"/>
  <c r="I47" i="9"/>
  <c r="C47" i="9"/>
  <c r="I46" i="9"/>
  <c r="I45" i="9"/>
  <c r="I44" i="9"/>
  <c r="I43" i="9"/>
  <c r="I42" i="9"/>
  <c r="C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72" i="9" l="1"/>
  <c r="F91" i="9"/>
  <c r="I81" i="9"/>
  <c r="I90" i="9" s="1"/>
  <c r="I91" i="9" l="1"/>
  <c r="I87" i="8" l="1"/>
  <c r="F87" i="8"/>
  <c r="I86" i="8"/>
  <c r="I85" i="8"/>
  <c r="F83" i="8" l="1"/>
  <c r="I83" i="8" l="1"/>
  <c r="F82" i="8"/>
  <c r="I82" i="8"/>
  <c r="G95" i="6"/>
  <c r="G94" i="6"/>
  <c r="I84" i="8"/>
  <c r="I81" i="8"/>
  <c r="I80" i="8"/>
  <c r="I79" i="8"/>
  <c r="I78" i="8"/>
  <c r="I77" i="8"/>
  <c r="I76" i="8"/>
  <c r="I75" i="8"/>
  <c r="I74" i="8"/>
  <c r="F72" i="8"/>
  <c r="I71" i="8"/>
  <c r="I70" i="8"/>
  <c r="I69" i="8"/>
  <c r="C69" i="8"/>
  <c r="I68" i="8"/>
  <c r="I67" i="8"/>
  <c r="I66" i="8"/>
  <c r="I65" i="8"/>
  <c r="C65" i="8"/>
  <c r="I64" i="8"/>
  <c r="C64" i="8"/>
  <c r="I63" i="8"/>
  <c r="I62" i="8"/>
  <c r="I61" i="8"/>
  <c r="I60" i="8"/>
  <c r="I59" i="8"/>
  <c r="I58" i="8"/>
  <c r="I57" i="8"/>
  <c r="C57" i="8"/>
  <c r="I56" i="8"/>
  <c r="C56" i="8"/>
  <c r="I55" i="8"/>
  <c r="C55" i="8"/>
  <c r="I54" i="8"/>
  <c r="I53" i="8"/>
  <c r="I52" i="8"/>
  <c r="I51" i="8"/>
  <c r="I50" i="8"/>
  <c r="I49" i="8"/>
  <c r="I48" i="8"/>
  <c r="C48" i="8"/>
  <c r="I47" i="8"/>
  <c r="C47" i="8"/>
  <c r="I46" i="8"/>
  <c r="I45" i="8"/>
  <c r="I44" i="8"/>
  <c r="I43" i="8"/>
  <c r="I42" i="8"/>
  <c r="C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94" i="6" s="1"/>
  <c r="G72" i="6"/>
  <c r="J71" i="6"/>
  <c r="J70" i="6"/>
  <c r="J69" i="6"/>
  <c r="D69" i="6"/>
  <c r="J68" i="6"/>
  <c r="J67" i="6"/>
  <c r="J66" i="6"/>
  <c r="J65" i="6"/>
  <c r="D65" i="6"/>
  <c r="J64" i="6"/>
  <c r="D64" i="6"/>
  <c r="J63" i="6"/>
  <c r="J62" i="6"/>
  <c r="J61" i="6"/>
  <c r="J60" i="6"/>
  <c r="J59" i="6"/>
  <c r="J58" i="6"/>
  <c r="J57" i="6"/>
  <c r="D57" i="6"/>
  <c r="J56" i="6"/>
  <c r="D56" i="6"/>
  <c r="J55" i="6"/>
  <c r="D55" i="6"/>
  <c r="J54" i="6"/>
  <c r="J53" i="6"/>
  <c r="J52" i="6"/>
  <c r="J51" i="6"/>
  <c r="J50" i="6"/>
  <c r="J49" i="6"/>
  <c r="J48" i="6"/>
  <c r="D48" i="6"/>
  <c r="J47" i="6"/>
  <c r="D47" i="6"/>
  <c r="J46" i="6"/>
  <c r="J45" i="6"/>
  <c r="J44" i="6"/>
  <c r="J43" i="6"/>
  <c r="J42" i="6"/>
  <c r="D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72" i="6" s="1"/>
  <c r="J95" i="6" s="1"/>
  <c r="F88" i="8" l="1"/>
  <c r="I72" i="8"/>
  <c r="I88" i="8" l="1"/>
  <c r="F89" i="3" l="1"/>
  <c r="F88" i="3"/>
  <c r="I86" i="3"/>
  <c r="I87" i="3"/>
  <c r="I85" i="3"/>
  <c r="I84" i="3" l="1"/>
  <c r="G92" i="2"/>
  <c r="I89" i="2"/>
  <c r="F89" i="2"/>
  <c r="F88" i="2"/>
  <c r="I83" i="3"/>
  <c r="I82" i="3"/>
  <c r="I81" i="3"/>
  <c r="I80" i="3"/>
  <c r="I79" i="3"/>
  <c r="I78" i="3"/>
  <c r="I77" i="3"/>
  <c r="I76" i="3"/>
  <c r="I75" i="3"/>
  <c r="I74" i="3"/>
  <c r="F72" i="3"/>
  <c r="I71" i="3"/>
  <c r="I70" i="3"/>
  <c r="I69" i="3"/>
  <c r="C69" i="3"/>
  <c r="I68" i="3"/>
  <c r="I67" i="3"/>
  <c r="I66" i="3"/>
  <c r="I65" i="3"/>
  <c r="C65" i="3"/>
  <c r="I64" i="3"/>
  <c r="C64" i="3"/>
  <c r="I63" i="3"/>
  <c r="I62" i="3"/>
  <c r="I61" i="3"/>
  <c r="I60" i="3"/>
  <c r="I59" i="3"/>
  <c r="I58" i="3"/>
  <c r="I57" i="3"/>
  <c r="C57" i="3"/>
  <c r="I56" i="3"/>
  <c r="C56" i="3"/>
  <c r="I55" i="3"/>
  <c r="C55" i="3"/>
  <c r="I54" i="3"/>
  <c r="I53" i="3"/>
  <c r="I52" i="3"/>
  <c r="I51" i="3"/>
  <c r="I50" i="3"/>
  <c r="I49" i="3"/>
  <c r="I48" i="3"/>
  <c r="C48" i="3"/>
  <c r="I47" i="3"/>
  <c r="C47" i="3"/>
  <c r="I46" i="3"/>
  <c r="I45" i="3"/>
  <c r="I44" i="3"/>
  <c r="I43" i="3"/>
  <c r="I42" i="3"/>
  <c r="C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85" i="2"/>
  <c r="I86" i="2"/>
  <c r="I84" i="2"/>
  <c r="I83" i="2"/>
  <c r="I77" i="2"/>
  <c r="I78" i="2"/>
  <c r="I79" i="2"/>
  <c r="I80" i="2"/>
  <c r="I81" i="2"/>
  <c r="I82" i="2"/>
  <c r="I87" i="2"/>
  <c r="I76" i="2"/>
  <c r="I75" i="2"/>
  <c r="I74" i="2"/>
  <c r="F72" i="2"/>
  <c r="I71" i="2"/>
  <c r="I70" i="2"/>
  <c r="I69" i="2"/>
  <c r="C69" i="2"/>
  <c r="I68" i="2"/>
  <c r="I67" i="2"/>
  <c r="I66" i="2"/>
  <c r="I65" i="2"/>
  <c r="C65" i="2"/>
  <c r="I64" i="2"/>
  <c r="C64" i="2"/>
  <c r="I63" i="2"/>
  <c r="I62" i="2"/>
  <c r="I61" i="2"/>
  <c r="I60" i="2"/>
  <c r="I59" i="2"/>
  <c r="I58" i="2"/>
  <c r="I57" i="2"/>
  <c r="C57" i="2"/>
  <c r="I56" i="2"/>
  <c r="C56" i="2"/>
  <c r="I55" i="2"/>
  <c r="C55" i="2"/>
  <c r="I54" i="2"/>
  <c r="I53" i="2"/>
  <c r="I52" i="2"/>
  <c r="I51" i="2"/>
  <c r="I50" i="2"/>
  <c r="I49" i="2"/>
  <c r="I48" i="2"/>
  <c r="C48" i="2"/>
  <c r="I47" i="2"/>
  <c r="C47" i="2"/>
  <c r="I46" i="2"/>
  <c r="I45" i="2"/>
  <c r="I44" i="2"/>
  <c r="I43" i="2"/>
  <c r="I42" i="2"/>
  <c r="C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88" i="3" l="1"/>
  <c r="I72" i="3"/>
  <c r="I72" i="2"/>
  <c r="I88" i="2"/>
  <c r="F78" i="1"/>
  <c r="I76" i="1"/>
  <c r="I75" i="1"/>
  <c r="I74" i="1"/>
  <c r="F72" i="1"/>
  <c r="I71" i="1"/>
  <c r="I70" i="1"/>
  <c r="I69" i="1"/>
  <c r="C69" i="1"/>
  <c r="I68" i="1"/>
  <c r="I67" i="1"/>
  <c r="I66" i="1"/>
  <c r="I65" i="1"/>
  <c r="C65" i="1"/>
  <c r="I64" i="1"/>
  <c r="C64" i="1"/>
  <c r="I63" i="1"/>
  <c r="I62" i="1"/>
  <c r="I61" i="1"/>
  <c r="I60" i="1"/>
  <c r="I59" i="1"/>
  <c r="I58" i="1"/>
  <c r="I57" i="1"/>
  <c r="C57" i="1"/>
  <c r="I56" i="1"/>
  <c r="C56" i="1"/>
  <c r="I55" i="1"/>
  <c r="C55" i="1"/>
  <c r="I54" i="1"/>
  <c r="I53" i="1"/>
  <c r="I52" i="1"/>
  <c r="I51" i="1"/>
  <c r="I50" i="1"/>
  <c r="I49" i="1"/>
  <c r="I48" i="1"/>
  <c r="C48" i="1"/>
  <c r="I47" i="1"/>
  <c r="C47" i="1"/>
  <c r="I46" i="1"/>
  <c r="I45" i="1"/>
  <c r="I44" i="1"/>
  <c r="I43" i="1"/>
  <c r="I42" i="1"/>
  <c r="C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89" i="3" l="1"/>
  <c r="I72" i="1"/>
  <c r="F79" i="1"/>
  <c r="I78" i="1"/>
  <c r="I79" i="1" l="1"/>
</calcChain>
</file>

<file path=xl/comments1.xml><?xml version="1.0" encoding="utf-8"?>
<comments xmlns="http://schemas.openxmlformats.org/spreadsheetml/2006/main">
  <authors>
    <author>IDECOOP-CONTABILIDAD</author>
  </authors>
  <commentList>
    <comment ref="F77" authorId="0" shapeId="0">
      <text>
        <r>
          <rPr>
            <b/>
            <sz val="9"/>
            <color indexed="81"/>
            <rFont val="Tahoma"/>
            <family val="2"/>
          </rPr>
          <t>IDECOOP-CONTABILIDAD:</t>
        </r>
        <r>
          <rPr>
            <sz val="9"/>
            <color indexed="81"/>
            <rFont val="Tahoma"/>
            <family val="2"/>
          </rPr>
          <t xml:space="preserve">
SE PAGO HASTA JUNIO. 
</t>
        </r>
      </text>
    </comment>
  </commentList>
</comments>
</file>

<file path=xl/sharedStrings.xml><?xml version="1.0" encoding="utf-8"?>
<sst xmlns="http://schemas.openxmlformats.org/spreadsheetml/2006/main" count="2898" uniqueCount="243">
  <si>
    <t xml:space="preserve">INSTITUTO DE DESARROLLO Y CREDITO COOPERATIVO </t>
  </si>
  <si>
    <t xml:space="preserve">CUENTAS POR PAGAR  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</si>
  <si>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</si>
  <si>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</si>
  <si>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</si>
  <si>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</si>
  <si>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</si>
  <si>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</si>
  <si>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</si>
  <si>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</si>
  <si>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</si>
  <si>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</si>
  <si>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</si>
  <si>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>1-30-72272-2</t>
  </si>
  <si>
    <t>ABEL MUEBLES</t>
  </si>
  <si>
    <t>EQUIPO DE OFICINA</t>
  </si>
  <si>
    <t>P010010011502236526</t>
  </si>
  <si>
    <t>ATRASADO</t>
  </si>
  <si>
    <t>1-30-45203-2</t>
  </si>
  <si>
    <t>F&amp;G OFFICE SOLUTION S.R.L</t>
  </si>
  <si>
    <t>A010010011500002505</t>
  </si>
  <si>
    <t>1-18-01131-1</t>
  </si>
  <si>
    <t>ESTACIÓN DE SERVICIOS TEXACO FERNÁNDEZ C.</t>
  </si>
  <si>
    <t>CONSUMO DE COMBUSTIBLE</t>
  </si>
  <si>
    <t>A010010011500002061</t>
  </si>
  <si>
    <t>1-18-01130-1</t>
  </si>
  <si>
    <t>A010010011500001642</t>
  </si>
  <si>
    <t>A010010011500002077</t>
  </si>
  <si>
    <t>A01001001150001806</t>
  </si>
  <si>
    <t>A010010011500003126</t>
  </si>
  <si>
    <t>A010010011500003139</t>
  </si>
  <si>
    <t>A010010011500003142</t>
  </si>
  <si>
    <t>A010010011500003140</t>
  </si>
  <si>
    <t>1-01-89393-1</t>
  </si>
  <si>
    <t>OFFITEX, SRL</t>
  </si>
  <si>
    <t>PUBLICIDAD</t>
  </si>
  <si>
    <t>A010010011500010932</t>
  </si>
  <si>
    <t>A01001001150001846</t>
  </si>
  <si>
    <t>1-02-32209-2</t>
  </si>
  <si>
    <t>NUEVA EDITORA LA INFORMACION</t>
  </si>
  <si>
    <t>A010010021500000989</t>
  </si>
  <si>
    <t>A010010011500003171</t>
  </si>
  <si>
    <t>MATERIALES DE OFICINA</t>
  </si>
  <si>
    <t>A010010011500011007</t>
  </si>
  <si>
    <t>1-30-04306-1</t>
  </si>
  <si>
    <t>THE OFFICE WATER HOUSE</t>
  </si>
  <si>
    <t>COMPRA ARTICULOS OFICINA</t>
  </si>
  <si>
    <t>A010010011500001269</t>
  </si>
  <si>
    <t>A010010011500001261</t>
  </si>
  <si>
    <t>A010010011500003204</t>
  </si>
  <si>
    <t>A010010021500001194</t>
  </si>
  <si>
    <t>A010010011500001869</t>
  </si>
  <si>
    <t>A010010011500002208</t>
  </si>
  <si>
    <t>A010010011500003957</t>
  </si>
  <si>
    <t>A01001001150002244</t>
  </si>
  <si>
    <t>1-24-01835-8</t>
  </si>
  <si>
    <t>SAES SRL</t>
  </si>
  <si>
    <t>REPARACION Y MANTENIMIENTO</t>
  </si>
  <si>
    <t>A010010011500001799</t>
  </si>
  <si>
    <t>A010010011500001800</t>
  </si>
  <si>
    <t>A010010011500001804</t>
  </si>
  <si>
    <t>A010010011500003954</t>
  </si>
  <si>
    <t>A01001001150002273</t>
  </si>
  <si>
    <t>A010010011500011400</t>
  </si>
  <si>
    <t>A010010011500001834</t>
  </si>
  <si>
    <t>A010010011500011499</t>
  </si>
  <si>
    <t>A010010011500001870</t>
  </si>
  <si>
    <t>A010010011500011672</t>
  </si>
  <si>
    <t>4-01-04703-9</t>
  </si>
  <si>
    <t>COOPMARENA</t>
  </si>
  <si>
    <t>6298/2015</t>
  </si>
  <si>
    <t>6623/2015</t>
  </si>
  <si>
    <t>1-30-46587-8</t>
  </si>
  <si>
    <t>ALIADOS C&amp;T</t>
  </si>
  <si>
    <t>IMPRESIÓN DE REVISTA</t>
  </si>
  <si>
    <t>A010020011500000232</t>
  </si>
  <si>
    <t>1-31-29151-1</t>
  </si>
  <si>
    <t>MARCOS COMIDA EMPRESARIAL</t>
  </si>
  <si>
    <t>ALMUELZO Y AQLUILER</t>
  </si>
  <si>
    <t>A010010011500000030</t>
  </si>
  <si>
    <t>1-30-80334-1</t>
  </si>
  <si>
    <t>SOLUDIVER, SRL</t>
  </si>
  <si>
    <t>SELLO PRETINTADO</t>
  </si>
  <si>
    <t>A010010011500001814</t>
  </si>
  <si>
    <t>A010010021500001088</t>
  </si>
  <si>
    <t>COMPRA DE TONER</t>
  </si>
  <si>
    <t>A010010011500001931</t>
  </si>
  <si>
    <t>A010010011500000041</t>
  </si>
  <si>
    <t>1-30-22869-8</t>
  </si>
  <si>
    <t>COMPU-OFFICE DOMINICANA. SRL.</t>
  </si>
  <si>
    <t>A010010011500003189</t>
  </si>
  <si>
    <t>1-30-97532-9</t>
  </si>
  <si>
    <t>FORDELINK,SRL.</t>
  </si>
  <si>
    <t>A010010011500000006</t>
  </si>
  <si>
    <t>1-30-77360-2</t>
  </si>
  <si>
    <t>REPUESTOS LOS PICHOS</t>
  </si>
  <si>
    <t>A010010011500001033</t>
  </si>
  <si>
    <t>001-11329-21-5</t>
  </si>
  <si>
    <t>TRIGENIO- RUBÉN CRUZ</t>
  </si>
  <si>
    <t>EJEMPLARES DE BROCHURE</t>
  </si>
  <si>
    <t>A010010011500000287</t>
  </si>
  <si>
    <t>CAMARA Y GRAVADORA</t>
  </si>
  <si>
    <t>A010010011500002027</t>
  </si>
  <si>
    <t>TRIGENIO -RUBÉN CRUZ</t>
  </si>
  <si>
    <t>IMPRESION DE BROCHURE</t>
  </si>
  <si>
    <t>A010010011500000288</t>
  </si>
  <si>
    <t>EDITORA LISTÍN DIARIO</t>
  </si>
  <si>
    <t>PUBLICACION EN EL PERIODICO</t>
  </si>
  <si>
    <t>A020010021500012600</t>
  </si>
  <si>
    <t>001-1132921-5</t>
  </si>
  <si>
    <t>DISENO DE AGENDA</t>
  </si>
  <si>
    <t>A010010011500000286</t>
  </si>
  <si>
    <t>4-24-00269-1</t>
  </si>
  <si>
    <t>SOCIEDAD DOM. DE ABOGADO SIGLO XXI</t>
  </si>
  <si>
    <t>INSCRIPCION DE FUNCIONARIOS</t>
  </si>
  <si>
    <t>A010010011500000419</t>
  </si>
  <si>
    <t>001-0111229-0</t>
  </si>
  <si>
    <t>NELSON SOLUCIONES</t>
  </si>
  <si>
    <t>A010010011500000060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</si>
  <si>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</si>
  <si>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</si>
  <si>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</si>
  <si>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>1-31-71651-2</t>
  </si>
  <si>
    <t>ANA JULIA LIRIANO- D ANALI, SRL</t>
  </si>
  <si>
    <t>COMIDAS Y BEBIDAS</t>
  </si>
  <si>
    <t>B1500000171</t>
  </si>
  <si>
    <t>ANA JULIA- DANALI, SRL</t>
  </si>
  <si>
    <t>B1500000175</t>
  </si>
  <si>
    <t>1-31-43017-1</t>
  </si>
  <si>
    <t>JARDÍN FLORISTERÍA CORAZÓN SRL</t>
  </si>
  <si>
    <t>0-01-0086937-1</t>
  </si>
  <si>
    <t>JOSEFINA ALMEIDA</t>
  </si>
  <si>
    <t>17/8 A 20/9</t>
  </si>
  <si>
    <t>N/D</t>
  </si>
  <si>
    <t>4-02-00236-4</t>
  </si>
  <si>
    <t>AYUNTAMIENTO DE SANTIAGO</t>
  </si>
  <si>
    <t xml:space="preserve">SERVICIO DE ASEO MUNICIPAL  </t>
  </si>
  <si>
    <t>VARIAS</t>
  </si>
  <si>
    <t>001-0647719-3</t>
  </si>
  <si>
    <t>LYDIA GUZMÁN PINALES</t>
  </si>
  <si>
    <t>SERVICIOS NOTARIALES</t>
  </si>
  <si>
    <t>N/A</t>
  </si>
  <si>
    <t>PENDIENTE</t>
  </si>
  <si>
    <t>AYUNTAMIENTO SAN PEDRO DE M.</t>
  </si>
  <si>
    <t>RECOGIDA DE BASURA</t>
  </si>
  <si>
    <t>B1500001067</t>
  </si>
  <si>
    <t>B1500001199</t>
  </si>
  <si>
    <t>B1500001128</t>
  </si>
  <si>
    <t xml:space="preserve">TOTAL </t>
  </si>
  <si>
    <t xml:space="preserve">TOTAL GENERAL </t>
  </si>
  <si>
    <t xml:space="preserve">                                                                                                             </t>
  </si>
  <si>
    <r>
      <t xml:space="preserve">Nota: </t>
    </r>
    <r>
      <rPr>
        <sz val="14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</si>
  <si>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>Licda. Maria del Carmen Rojas</t>
  </si>
  <si>
    <t xml:space="preserve">Directora Financiera </t>
  </si>
  <si>
    <t>001-00576412</t>
  </si>
  <si>
    <t>MANUEL DEL SOCORRO PEREZ GARCIA</t>
  </si>
  <si>
    <t xml:space="preserve">NOTARIO </t>
  </si>
  <si>
    <t>B1500000112</t>
  </si>
  <si>
    <t>WATERLUX ENTERPRISE,SRL</t>
  </si>
  <si>
    <t>ALMUERZO ADMINISTRATIVO</t>
  </si>
  <si>
    <t>B1500001272</t>
  </si>
  <si>
    <t>B1500001280</t>
  </si>
  <si>
    <t>RAFAEL ZAPATA GONZALEZ</t>
  </si>
  <si>
    <t>SEGUROS RESERVAS</t>
  </si>
  <si>
    <t>POLIZA DE SEGUROS MOTOCILETA</t>
  </si>
  <si>
    <t>B1500045576</t>
  </si>
  <si>
    <t>B1500045580</t>
  </si>
  <si>
    <t xml:space="preserve">RAMIREZ Y MOJICA </t>
  </si>
  <si>
    <t xml:space="preserve">COMPRA DE MONITOR Y DISCO DURO </t>
  </si>
  <si>
    <t>B1500002127</t>
  </si>
  <si>
    <t>SEGURO  NACIONAL DE SALUD</t>
  </si>
  <si>
    <t xml:space="preserve">SEGUROS DE PERSONAS </t>
  </si>
  <si>
    <t>B1500010706</t>
  </si>
  <si>
    <t>HUMANOS SEGUROS,SA</t>
  </si>
  <si>
    <t>B1500031248</t>
  </si>
  <si>
    <t>AYUNTAMIENTO MUNICIPAL BARAHONA</t>
  </si>
  <si>
    <t>B1500001892</t>
  </si>
  <si>
    <t>AYUNTAMIENTO MUNICIPAL SANTIAGO</t>
  </si>
  <si>
    <t>B1500006229</t>
  </si>
  <si>
    <t xml:space="preserve">POLIZA INCENDIOS Y LINEAS ALIADAS </t>
  </si>
  <si>
    <t>B1500046700</t>
  </si>
  <si>
    <t>MILDRED V.RAMOS RODRIGUEZ DE GOMEZ</t>
  </si>
  <si>
    <t xml:space="preserve">ALQUILER </t>
  </si>
  <si>
    <t xml:space="preserve">CONTRATO DE ALQUILER </t>
  </si>
  <si>
    <t>B1500006252</t>
  </si>
  <si>
    <t>GRUPO DIARIO LIBRE</t>
  </si>
  <si>
    <t xml:space="preserve">PUBLICACION </t>
  </si>
  <si>
    <t>B1500002429</t>
  </si>
  <si>
    <t xml:space="preserve"> </t>
  </si>
  <si>
    <t>31/03/2024</t>
  </si>
  <si>
    <t>B1500001939</t>
  </si>
  <si>
    <t xml:space="preserve">POLIZA RESPONSABILIDAD CIVIL </t>
  </si>
  <si>
    <t>B1500046702</t>
  </si>
  <si>
    <t xml:space="preserve">ALQUILER LA VEGA </t>
  </si>
  <si>
    <t>OMEGA TECH, SA</t>
  </si>
  <si>
    <t>ROTER WIRELESS</t>
  </si>
  <si>
    <t>B1500023082</t>
  </si>
  <si>
    <t>20/02/2024</t>
  </si>
  <si>
    <t>CAASD</t>
  </si>
  <si>
    <t xml:space="preserve">CONSUMO DE AGUA </t>
  </si>
  <si>
    <t>B1500136458</t>
  </si>
  <si>
    <t>B1500136970</t>
  </si>
  <si>
    <t>LISTIN DIARIO</t>
  </si>
  <si>
    <t xml:space="preserve">RENOVACION PERIODICO </t>
  </si>
  <si>
    <t>B1500009371</t>
  </si>
  <si>
    <t xml:space="preserve">SERVICIOS ELECTRICOS PROFESIONALES SERPRONAL, SRL </t>
  </si>
  <si>
    <t xml:space="preserve">AIRE ACONDICIONADO Y CONDENSADOR </t>
  </si>
  <si>
    <t>B1500000168</t>
  </si>
  <si>
    <t>05600087695</t>
  </si>
  <si>
    <t>ABRAHAM ABURKARMA CABRERA</t>
  </si>
  <si>
    <t xml:space="preserve">ALQUILER SAN FRANCISCO </t>
  </si>
  <si>
    <r>
      <t xml:space="preserve">Nota: </t>
    </r>
    <r>
      <rPr>
        <sz val="16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</si>
  <si>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 xml:space="preserve">LA RENOVACION DEL CONTRATO ESTA PENDIENTE POR RECIBIR </t>
  </si>
  <si>
    <t>CORPORACION ESTATAL DE RADIO Y TELEVISION</t>
  </si>
  <si>
    <t xml:space="preserve">B1500009022   B1500009014  B1500009002  </t>
  </si>
  <si>
    <t>01800361865</t>
  </si>
  <si>
    <t>ROSA MARGARITA PEREZ CEBALLOS</t>
  </si>
  <si>
    <t xml:space="preserve">ALQUILER DAJABON </t>
  </si>
  <si>
    <t>B1500000003</t>
  </si>
  <si>
    <t>EDESUR</t>
  </si>
  <si>
    <t>ENERGIA ELECTRICA</t>
  </si>
  <si>
    <t>B1500528752   B1500527945  B1500527315  B1500524062  B1500524775  B1500526379  B1500525965</t>
  </si>
  <si>
    <t>B15000009144</t>
  </si>
  <si>
    <t>B1500009061</t>
  </si>
  <si>
    <t xml:space="preserve">GRUPO DIARIO LIBRE </t>
  </si>
  <si>
    <t xml:space="preserve">                   </t>
  </si>
  <si>
    <t>00114116361</t>
  </si>
  <si>
    <t xml:space="preserve">BARBARA VICTORIA HERNANDEZ FRIAS </t>
  </si>
  <si>
    <t xml:space="preserve">SERVICIOS MODERADOR PARA CONFERENCIA </t>
  </si>
  <si>
    <t>ECO PETROLEO DOMINICANA (ECOPETRODOM)</t>
  </si>
  <si>
    <t>TICKETS DE COMBUSTIBLES</t>
  </si>
  <si>
    <t>B1500002332</t>
  </si>
  <si>
    <t>AYUNTAMIENTO BARAHONA</t>
  </si>
  <si>
    <t>B1500001986</t>
  </si>
  <si>
    <t xml:space="preserve">RECOGIDA DE BASURA </t>
  </si>
  <si>
    <r>
      <t xml:space="preserve">Nota: </t>
    </r>
    <r>
      <rPr>
        <sz val="17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</si>
  <si>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>BS-0004872-2024</t>
  </si>
  <si>
    <t>SERPRONAL</t>
  </si>
  <si>
    <t>B1500000185</t>
  </si>
  <si>
    <t>WARCO TECH</t>
  </si>
  <si>
    <t xml:space="preserve">COMPRA DE IMPRESORAS </t>
  </si>
  <si>
    <t xml:space="preserve">COMPRA DE AIRES ACONDICIONADOS </t>
  </si>
  <si>
    <t>B1500000002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</si>
</sst>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u val="singleAccounting"/>
      <sz val="14"/>
      <name val="Calibri"/>
      <family val="2"/>
      <scheme val="minor"/>
    </font>
    <font>
      <b/>
      <sz val="14"/>
      <color rgb="FF000000"/>
      <name val="Calibri"/>
      <family val="2"/>
    </font>
    <font>
      <sz val="14"/>
      <color indexed="8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u val="singleAccounting"/>
      <sz val="16"/>
      <color theme="1"/>
      <name val="Calibri"/>
      <family val="2"/>
      <scheme val="minor"/>
    </font>
    <font>
      <b/>
      <u val="singleAccounting"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indexed="8"/>
      <name val="Calibri"/>
      <family val="2"/>
    </font>
    <font>
      <b/>
      <sz val="16"/>
      <color rgb="FF000000"/>
      <name val="Calibri"/>
      <family val="2"/>
    </font>
    <font>
      <b/>
      <sz val="17"/>
      <color theme="1"/>
      <name val="Calibri"/>
      <family val="2"/>
      <scheme val="minor"/>
    </font>
    <font>
      <b/>
      <sz val="17"/>
      <name val="Calibri"/>
      <family val="2"/>
      <scheme val="minor"/>
    </font>
    <font>
      <b/>
      <u val="singleAccounting"/>
      <sz val="17"/>
      <color theme="1"/>
      <name val="Calibri"/>
      <family val="2"/>
      <scheme val="minor"/>
    </font>
    <font>
      <b/>
      <u val="singleAccounting"/>
      <sz val="17"/>
      <name val="Calibri"/>
      <family val="2"/>
      <scheme val="minor"/>
    </font>
    <font>
      <sz val="17"/>
      <color indexed="8"/>
      <name val="Calibri"/>
      <family val="2"/>
    </font>
    <font>
      <b/>
      <sz val="17"/>
      <color rgb="FF000000"/>
      <name val="Calibri"/>
      <family val="2"/>
    </font>
    <font>
      <b/>
      <sz val="17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vertical="center"/>
    </xf>
    <xf numFmtId="164" fontId="6" fillId="3" borderId="2" xfId="1" applyFont="1" applyFill="1" applyBorder="1" applyAlignment="1">
      <alignment vertical="center"/>
    </xf>
    <xf numFmtId="14" fontId="6" fillId="3" borderId="2" xfId="1" applyNumberFormat="1" applyFont="1" applyFill="1" applyBorder="1" applyAlignment="1">
      <alignment vertical="center"/>
    </xf>
    <xf numFmtId="164" fontId="6" fillId="3" borderId="2" xfId="1" applyFont="1" applyFill="1" applyBorder="1" applyAlignment="1">
      <alignment horizontal="center" vertical="center"/>
    </xf>
    <xf numFmtId="164" fontId="8" fillId="3" borderId="1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vertical="center"/>
    </xf>
    <xf numFmtId="164" fontId="6" fillId="3" borderId="1" xfId="1" applyFont="1" applyFill="1" applyBorder="1" applyAlignment="1">
      <alignment vertical="center"/>
    </xf>
    <xf numFmtId="14" fontId="6" fillId="3" borderId="1" xfId="1" applyNumberFormat="1" applyFont="1" applyFill="1" applyBorder="1" applyAlignment="1">
      <alignment vertical="center"/>
    </xf>
    <xf numFmtId="164" fontId="6" fillId="3" borderId="1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right" vertical="center"/>
    </xf>
    <xf numFmtId="164" fontId="6" fillId="3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right" vertical="center"/>
    </xf>
    <xf numFmtId="164" fontId="9" fillId="4" borderId="3" xfId="1" applyFont="1" applyFill="1" applyBorder="1" applyAlignment="1">
      <alignment vertical="center"/>
    </xf>
    <xf numFmtId="164" fontId="9" fillId="4" borderId="4" xfId="1" applyFont="1" applyFill="1" applyBorder="1" applyAlignment="1">
      <alignment vertical="center"/>
    </xf>
    <xf numFmtId="164" fontId="6" fillId="4" borderId="1" xfId="1" applyFont="1" applyFill="1" applyBorder="1" applyAlignment="1">
      <alignment horizontal="center" vertical="center"/>
    </xf>
    <xf numFmtId="164" fontId="10" fillId="4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164" fontId="6" fillId="3" borderId="5" xfId="1" applyFont="1" applyFill="1" applyBorder="1" applyAlignment="1">
      <alignment vertical="center"/>
    </xf>
    <xf numFmtId="14" fontId="6" fillId="0" borderId="1" xfId="0" applyNumberFormat="1" applyFont="1" applyBorder="1" applyAlignment="1">
      <alignment horizontal="right" vertical="center"/>
    </xf>
    <xf numFmtId="164" fontId="6" fillId="3" borderId="1" xfId="1" applyFont="1" applyFill="1" applyBorder="1" applyAlignment="1"/>
    <xf numFmtId="164" fontId="6" fillId="3" borderId="1" xfId="1" applyFont="1" applyFill="1" applyBorder="1" applyAlignment="1">
      <alignment horizontal="center"/>
    </xf>
    <xf numFmtId="164" fontId="6" fillId="3" borderId="1" xfId="0" applyNumberFormat="1" applyFont="1" applyFill="1" applyBorder="1"/>
    <xf numFmtId="0" fontId="6" fillId="3" borderId="1" xfId="0" applyFont="1" applyFill="1" applyBorder="1" applyAlignment="1">
      <alignment horizontal="center"/>
    </xf>
    <xf numFmtId="164" fontId="9" fillId="3" borderId="1" xfId="1" applyFont="1" applyFill="1" applyBorder="1" applyAlignment="1"/>
    <xf numFmtId="164" fontId="9" fillId="0" borderId="1" xfId="0" applyNumberFormat="1" applyFont="1" applyBorder="1"/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164" fontId="2" fillId="3" borderId="0" xfId="1" applyFont="1" applyFill="1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1" applyFont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164" fontId="2" fillId="0" borderId="0" xfId="0" applyNumberFormat="1" applyFont="1"/>
    <xf numFmtId="164" fontId="2" fillId="3" borderId="0" xfId="0" applyNumberFormat="1" applyFont="1" applyFill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4" fontId="6" fillId="0" borderId="1" xfId="1" applyFont="1" applyFill="1" applyBorder="1" applyAlignment="1">
      <alignment vertical="center"/>
    </xf>
    <xf numFmtId="164" fontId="6" fillId="6" borderId="1" xfId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left" vertical="center"/>
    </xf>
    <xf numFmtId="14" fontId="5" fillId="3" borderId="2" xfId="0" applyNumberFormat="1" applyFont="1" applyFill="1" applyBorder="1" applyAlignment="1">
      <alignment vertical="center"/>
    </xf>
    <xf numFmtId="164" fontId="5" fillId="3" borderId="2" xfId="1" applyFont="1" applyFill="1" applyBorder="1" applyAlignment="1">
      <alignment vertical="center"/>
    </xf>
    <xf numFmtId="14" fontId="5" fillId="3" borderId="2" xfId="1" applyNumberFormat="1" applyFont="1" applyFill="1" applyBorder="1" applyAlignment="1">
      <alignment vertical="center"/>
    </xf>
    <xf numFmtId="164" fontId="5" fillId="3" borderId="2" xfId="1" applyFont="1" applyFill="1" applyBorder="1" applyAlignment="1">
      <alignment horizontal="center" vertical="center"/>
    </xf>
    <xf numFmtId="164" fontId="14" fillId="3" borderId="1" xfId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/>
    </xf>
    <xf numFmtId="14" fontId="5" fillId="3" borderId="1" xfId="0" applyNumberFormat="1" applyFont="1" applyFill="1" applyBorder="1" applyAlignment="1">
      <alignment vertical="center"/>
    </xf>
    <xf numFmtId="164" fontId="5" fillId="3" borderId="1" xfId="1" applyFont="1" applyFill="1" applyBorder="1" applyAlignment="1">
      <alignment vertical="center"/>
    </xf>
    <xf numFmtId="14" fontId="5" fillId="3" borderId="1" xfId="1" applyNumberFormat="1" applyFont="1" applyFill="1" applyBorder="1" applyAlignment="1">
      <alignment vertical="center"/>
    </xf>
    <xf numFmtId="164" fontId="5" fillId="3" borderId="1" xfId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right" vertical="center"/>
    </xf>
    <xf numFmtId="164" fontId="5" fillId="3" borderId="1" xfId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left" vertical="center"/>
    </xf>
    <xf numFmtId="14" fontId="5" fillId="4" borderId="1" xfId="0" applyNumberFormat="1" applyFont="1" applyFill="1" applyBorder="1" applyAlignment="1">
      <alignment horizontal="right" vertical="center"/>
    </xf>
    <xf numFmtId="164" fontId="15" fillId="4" borderId="3" xfId="1" applyFont="1" applyFill="1" applyBorder="1" applyAlignment="1">
      <alignment vertical="center"/>
    </xf>
    <xf numFmtId="164" fontId="15" fillId="4" borderId="4" xfId="1" applyFont="1" applyFill="1" applyBorder="1" applyAlignment="1">
      <alignment vertical="center"/>
    </xf>
    <xf numFmtId="164" fontId="5" fillId="4" borderId="1" xfId="1" applyFont="1" applyFill="1" applyBorder="1" applyAlignment="1">
      <alignment horizontal="center" vertical="center"/>
    </xf>
    <xf numFmtId="164" fontId="16" fillId="4" borderId="1" xfId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164" fontId="5" fillId="3" borderId="5" xfId="1" applyFont="1" applyFill="1" applyBorder="1" applyAlignment="1">
      <alignment vertical="center"/>
    </xf>
    <xf numFmtId="14" fontId="5" fillId="0" borderId="1" xfId="0" applyNumberFormat="1" applyFont="1" applyBorder="1" applyAlignment="1">
      <alignment horizontal="right" vertical="center"/>
    </xf>
    <xf numFmtId="164" fontId="5" fillId="0" borderId="1" xfId="1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164" fontId="5" fillId="3" borderId="1" xfId="1" applyFont="1" applyFill="1" applyBorder="1" applyAlignment="1"/>
    <xf numFmtId="164" fontId="5" fillId="3" borderId="1" xfId="1" applyFont="1" applyFill="1" applyBorder="1" applyAlignment="1">
      <alignment horizontal="center"/>
    </xf>
    <xf numFmtId="164" fontId="5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164" fontId="15" fillId="3" borderId="1" xfId="1" applyFont="1" applyFill="1" applyBorder="1" applyAlignment="1"/>
    <xf numFmtId="164" fontId="15" fillId="0" borderId="1" xfId="0" applyNumberFormat="1" applyFont="1" applyBorder="1"/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164" fontId="5" fillId="0" borderId="0" xfId="1" applyFont="1"/>
    <xf numFmtId="164" fontId="5" fillId="3" borderId="0" xfId="0" applyNumberFormat="1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right" vertical="center"/>
    </xf>
    <xf numFmtId="14" fontId="5" fillId="0" borderId="1" xfId="1" applyNumberFormat="1" applyFont="1" applyFill="1" applyBorder="1" applyAlignment="1">
      <alignment vertical="center"/>
    </xf>
    <xf numFmtId="164" fontId="5" fillId="0" borderId="1" xfId="1" applyFont="1" applyFill="1" applyBorder="1" applyAlignment="1">
      <alignment horizontal="center" vertical="center"/>
    </xf>
    <xf numFmtId="164" fontId="14" fillId="0" borderId="1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 wrapText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2" borderId="1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left" vertical="center"/>
    </xf>
    <xf numFmtId="0" fontId="20" fillId="3" borderId="2" xfId="0" applyFont="1" applyFill="1" applyBorder="1" applyAlignment="1">
      <alignment vertical="center"/>
    </xf>
    <xf numFmtId="0" fontId="21" fillId="3" borderId="2" xfId="0" applyFont="1" applyFill="1" applyBorder="1" applyAlignment="1">
      <alignment horizontal="left" vertical="center"/>
    </xf>
    <xf numFmtId="14" fontId="20" fillId="3" borderId="2" xfId="0" applyNumberFormat="1" applyFont="1" applyFill="1" applyBorder="1" applyAlignment="1">
      <alignment vertical="center"/>
    </xf>
    <xf numFmtId="164" fontId="20" fillId="3" borderId="2" xfId="1" applyFont="1" applyFill="1" applyBorder="1" applyAlignment="1">
      <alignment vertical="center"/>
    </xf>
    <xf numFmtId="14" fontId="20" fillId="3" borderId="2" xfId="1" applyNumberFormat="1" applyFont="1" applyFill="1" applyBorder="1" applyAlignment="1">
      <alignment vertical="center"/>
    </xf>
    <xf numFmtId="164" fontId="20" fillId="3" borderId="2" xfId="1" applyFont="1" applyFill="1" applyBorder="1" applyAlignment="1">
      <alignment horizontal="center" vertical="center"/>
    </xf>
    <xf numFmtId="164" fontId="21" fillId="3" borderId="1" xfId="1" applyFont="1" applyFill="1" applyBorder="1" applyAlignment="1">
      <alignment horizontal="right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/>
    </xf>
    <xf numFmtId="0" fontId="21" fillId="3" borderId="1" xfId="0" applyFont="1" applyFill="1" applyBorder="1" applyAlignment="1">
      <alignment horizontal="left" vertical="center"/>
    </xf>
    <xf numFmtId="14" fontId="20" fillId="3" borderId="1" xfId="0" applyNumberFormat="1" applyFont="1" applyFill="1" applyBorder="1" applyAlignment="1">
      <alignment vertical="center"/>
    </xf>
    <xf numFmtId="164" fontId="20" fillId="3" borderId="1" xfId="1" applyFont="1" applyFill="1" applyBorder="1" applyAlignment="1">
      <alignment vertical="center"/>
    </xf>
    <xf numFmtId="14" fontId="20" fillId="3" borderId="1" xfId="1" applyNumberFormat="1" applyFont="1" applyFill="1" applyBorder="1" applyAlignment="1">
      <alignment vertical="center"/>
    </xf>
    <xf numFmtId="164" fontId="20" fillId="3" borderId="1" xfId="1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14" fontId="20" fillId="3" borderId="1" xfId="0" applyNumberFormat="1" applyFont="1" applyFill="1" applyBorder="1" applyAlignment="1">
      <alignment horizontal="right" vertical="center"/>
    </xf>
    <xf numFmtId="164" fontId="20" fillId="3" borderId="1" xfId="1" applyFont="1" applyFill="1" applyBorder="1" applyAlignment="1">
      <alignment horizontal="right" vertical="center"/>
    </xf>
    <xf numFmtId="0" fontId="20" fillId="4" borderId="1" xfId="0" applyFont="1" applyFill="1" applyBorder="1" applyAlignment="1">
      <alignment horizontal="left" vertical="center"/>
    </xf>
    <xf numFmtId="0" fontId="20" fillId="4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left" vertical="center"/>
    </xf>
    <xf numFmtId="14" fontId="20" fillId="4" borderId="1" xfId="0" applyNumberFormat="1" applyFont="1" applyFill="1" applyBorder="1" applyAlignment="1">
      <alignment horizontal="right" vertical="center"/>
    </xf>
    <xf numFmtId="164" fontId="22" fillId="4" borderId="3" xfId="1" applyFont="1" applyFill="1" applyBorder="1" applyAlignment="1">
      <alignment vertical="center"/>
    </xf>
    <xf numFmtId="164" fontId="22" fillId="4" borderId="4" xfId="1" applyFont="1" applyFill="1" applyBorder="1" applyAlignment="1">
      <alignment vertical="center"/>
    </xf>
    <xf numFmtId="164" fontId="20" fillId="4" borderId="1" xfId="1" applyFont="1" applyFill="1" applyBorder="1" applyAlignment="1">
      <alignment horizontal="center" vertical="center"/>
    </xf>
    <xf numFmtId="164" fontId="23" fillId="4" borderId="1" xfId="1" applyFont="1" applyFill="1" applyBorder="1" applyAlignment="1">
      <alignment horizontal="right" vertical="center"/>
    </xf>
    <xf numFmtId="0" fontId="20" fillId="4" borderId="1" xfId="0" applyFont="1" applyFill="1" applyBorder="1" applyAlignment="1">
      <alignment horizontal="center" vertical="center"/>
    </xf>
    <xf numFmtId="164" fontId="20" fillId="3" borderId="5" xfId="1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14" fontId="20" fillId="0" borderId="1" xfId="0" applyNumberFormat="1" applyFont="1" applyBorder="1" applyAlignment="1">
      <alignment horizontal="right" vertical="center"/>
    </xf>
    <xf numFmtId="164" fontId="20" fillId="0" borderId="1" xfId="1" applyFont="1" applyFill="1" applyBorder="1" applyAlignment="1">
      <alignment vertical="center"/>
    </xf>
    <xf numFmtId="49" fontId="20" fillId="3" borderId="1" xfId="0" applyNumberFormat="1" applyFont="1" applyFill="1" applyBorder="1" applyAlignment="1">
      <alignment horizontal="left" vertical="center"/>
    </xf>
    <xf numFmtId="0" fontId="20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 wrapText="1"/>
    </xf>
    <xf numFmtId="14" fontId="20" fillId="0" borderId="1" xfId="0" applyNumberFormat="1" applyFont="1" applyFill="1" applyBorder="1" applyAlignment="1">
      <alignment horizontal="right" vertical="center"/>
    </xf>
    <xf numFmtId="14" fontId="20" fillId="0" borderId="1" xfId="1" applyNumberFormat="1" applyFont="1" applyFill="1" applyBorder="1" applyAlignment="1">
      <alignment vertical="center"/>
    </xf>
    <xf numFmtId="164" fontId="20" fillId="0" borderId="1" xfId="1" applyFont="1" applyFill="1" applyBorder="1" applyAlignment="1">
      <alignment horizontal="center" vertical="center"/>
    </xf>
    <xf numFmtId="164" fontId="21" fillId="0" borderId="1" xfId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 wrapText="1"/>
    </xf>
    <xf numFmtId="164" fontId="20" fillId="3" borderId="1" xfId="1" applyFont="1" applyFill="1" applyBorder="1" applyAlignment="1"/>
    <xf numFmtId="164" fontId="20" fillId="3" borderId="1" xfId="1" applyFont="1" applyFill="1" applyBorder="1" applyAlignment="1">
      <alignment horizontal="center"/>
    </xf>
    <xf numFmtId="164" fontId="20" fillId="3" borderId="1" xfId="0" applyNumberFormat="1" applyFont="1" applyFill="1" applyBorder="1"/>
    <xf numFmtId="0" fontId="20" fillId="3" borderId="1" xfId="0" applyFont="1" applyFill="1" applyBorder="1" applyAlignment="1">
      <alignment horizontal="center"/>
    </xf>
    <xf numFmtId="164" fontId="22" fillId="3" borderId="1" xfId="1" applyFont="1" applyFill="1" applyBorder="1" applyAlignment="1"/>
    <xf numFmtId="164" fontId="22" fillId="0" borderId="1" xfId="0" applyNumberFormat="1" applyFont="1" applyBorder="1"/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wrapText="1"/>
    </xf>
    <xf numFmtId="164" fontId="20" fillId="0" borderId="0" xfId="1" applyFont="1"/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20" fillId="0" borderId="0" xfId="0" applyFont="1" applyAlignment="1">
      <alignment horizontal="left" wrapText="1"/>
    </xf>
    <xf numFmtId="164" fontId="20" fillId="3" borderId="0" xfId="0" applyNumberFormat="1" applyFont="1" applyFill="1" applyAlignment="1">
      <alignment horizontal="center" wrapText="1"/>
    </xf>
    <xf numFmtId="0" fontId="20" fillId="3" borderId="0" xfId="0" applyFont="1" applyFill="1" applyAlignment="1">
      <alignment horizontal="center" wrapText="1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20" fillId="0" borderId="8" xfId="0" applyFont="1" applyBorder="1" applyAlignment="1">
      <alignment horizontal="center" vertical="center"/>
    </xf>
    <xf numFmtId="0" fontId="20" fillId="5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20" fillId="3" borderId="1" xfId="0" applyFont="1" applyFill="1" applyBorder="1" applyAlignment="1">
      <alignment horizontal="center" wrapText="1"/>
    </xf>
    <xf numFmtId="14" fontId="20" fillId="0" borderId="0" xfId="0" applyNumberFormat="1" applyFont="1" applyAlignment="1">
      <alignment horizontal="center" wrapText="1"/>
    </xf>
    <xf numFmtId="0" fontId="20" fillId="3" borderId="6" xfId="0" applyFont="1" applyFill="1" applyBorder="1" applyAlignment="1">
      <alignment horizontal="center" wrapText="1"/>
    </xf>
    <xf numFmtId="0" fontId="20" fillId="3" borderId="7" xfId="0" applyFont="1" applyFill="1" applyBorder="1" applyAlignment="1">
      <alignment horizontal="center" wrapText="1"/>
    </xf>
    <xf numFmtId="0" fontId="20" fillId="3" borderId="2" xfId="0" applyFont="1" applyFill="1" applyBorder="1" applyAlignment="1">
      <alignment horizontal="center" wrapText="1"/>
    </xf>
    <xf numFmtId="164" fontId="20" fillId="7" borderId="1" xfId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1754841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1" y="190500"/>
          <a:ext cx="1952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1754841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1" y="190500"/>
          <a:ext cx="1952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1326216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1" y="190500"/>
          <a:ext cx="1952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91141</xdr:colOff>
      <xdr:row>0</xdr:row>
      <xdr:rowOff>0</xdr:rowOff>
    </xdr:from>
    <xdr:to>
      <xdr:col>4</xdr:col>
      <xdr:colOff>2040591</xdr:colOff>
      <xdr:row>5</xdr:row>
      <xdr:rowOff>114300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1391" y="0"/>
          <a:ext cx="19494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1326216</xdr:colOff>
      <xdr:row>4</xdr:row>
      <xdr:rowOff>257175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1841" y="190500"/>
          <a:ext cx="19431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1326216</xdr:colOff>
      <xdr:row>4</xdr:row>
      <xdr:rowOff>257175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8141" y="266700"/>
          <a:ext cx="1943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1326216</xdr:colOff>
      <xdr:row>4</xdr:row>
      <xdr:rowOff>209550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8141" y="266700"/>
          <a:ext cx="1943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1326216</xdr:colOff>
      <xdr:row>4</xdr:row>
      <xdr:rowOff>209550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8141" y="285750"/>
          <a:ext cx="194310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DECOOP-CONTABILIDAD\Desktop\CUENTAS%20POR%20PAG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 POR PAGAR AL 31 DE DICI"/>
      <sheetName val="FEBRERO 2022"/>
      <sheetName val="cuentas por pagar Marzo 2022"/>
      <sheetName val="cuentas por pagar Abril 2022"/>
      <sheetName val="cuentas por pagar Mayo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A13" t="str">
            <v>ABEL MUEBLES</v>
          </cell>
          <cell r="B13" t="str">
            <v>EQUIPO DE OFICINA</v>
          </cell>
          <cell r="C13" t="str">
            <v>P010010011502236526</v>
          </cell>
          <cell r="D13">
            <v>42437</v>
          </cell>
          <cell r="E13">
            <v>399998.76</v>
          </cell>
          <cell r="F13" t="str">
            <v>S/F</v>
          </cell>
          <cell r="G13">
            <v>0</v>
          </cell>
          <cell r="H13">
            <v>399998.76</v>
          </cell>
          <cell r="I13" t="str">
            <v xml:space="preserve">VENCIDO </v>
          </cell>
        </row>
        <row r="14">
          <cell r="A14" t="str">
            <v>ABOGADO ODALIS RAMOS</v>
          </cell>
          <cell r="B14" t="str">
            <v>HONORARIOS</v>
          </cell>
          <cell r="C14" t="str">
            <v>10122-206-91</v>
          </cell>
          <cell r="D14">
            <v>43840</v>
          </cell>
          <cell r="E14">
            <v>350000</v>
          </cell>
          <cell r="F14" t="str">
            <v>S/F</v>
          </cell>
          <cell r="G14">
            <v>0</v>
          </cell>
          <cell r="H14">
            <v>350000</v>
          </cell>
          <cell r="I14" t="str">
            <v xml:space="preserve">VENCIDO </v>
          </cell>
        </row>
        <row r="15">
          <cell r="A15" t="str">
            <v>ALIADOS C &amp; T, SRL.</v>
          </cell>
          <cell r="B15" t="str">
            <v>IMPRESION DE REVISTA</v>
          </cell>
          <cell r="C15" t="str">
            <v>A010020011500000232</v>
          </cell>
          <cell r="D15" t="str">
            <v>26/2/2016</v>
          </cell>
          <cell r="E15">
            <v>103840</v>
          </cell>
          <cell r="F15" t="str">
            <v>S/F</v>
          </cell>
          <cell r="G15">
            <v>0</v>
          </cell>
          <cell r="H15">
            <v>103840</v>
          </cell>
          <cell r="I15" t="str">
            <v xml:space="preserve">VENCIDO </v>
          </cell>
        </row>
        <row r="16">
          <cell r="A16" t="str">
            <v>ALEGRE EVENTOS</v>
          </cell>
          <cell r="B16" t="str">
            <v>LAVADO Y PLANCHADO</v>
          </cell>
          <cell r="C16" t="str">
            <v>A010010011500000100</v>
          </cell>
          <cell r="D16" t="str">
            <v>25/8/2017</v>
          </cell>
          <cell r="E16">
            <v>5015</v>
          </cell>
          <cell r="F16" t="str">
            <v>S/F</v>
          </cell>
          <cell r="G16">
            <v>0</v>
          </cell>
          <cell r="H16">
            <v>5015</v>
          </cell>
          <cell r="I16" t="str">
            <v xml:space="preserve">VENCIDO </v>
          </cell>
        </row>
        <row r="17">
          <cell r="A17" t="str">
            <v>A M MULTIGRAFICA</v>
          </cell>
          <cell r="B17" t="str">
            <v>ELABORAR 31 CERTIFICDOS</v>
          </cell>
          <cell r="C17" t="str">
            <v>B1500000209</v>
          </cell>
          <cell r="D17" t="str">
            <v>22/7/2019</v>
          </cell>
          <cell r="E17">
            <v>9735</v>
          </cell>
          <cell r="F17" t="str">
            <v>S/F</v>
          </cell>
          <cell r="G17">
            <v>0</v>
          </cell>
          <cell r="H17">
            <v>9735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A010010011500004339</v>
          </cell>
          <cell r="D18" t="str">
            <v>30/10/2017</v>
          </cell>
          <cell r="E18">
            <v>11794.1</v>
          </cell>
          <cell r="F18" t="str">
            <v>S/F</v>
          </cell>
          <cell r="G18">
            <v>0</v>
          </cell>
          <cell r="H18">
            <v>11794.1</v>
          </cell>
          <cell r="I18" t="str">
            <v xml:space="preserve">VENCIDO </v>
          </cell>
        </row>
        <row r="19">
          <cell r="A19" t="str">
            <v>ANA JULIA LIRIANO</v>
          </cell>
          <cell r="B19" t="str">
            <v>COMIDAS Y BEBIDAS</v>
          </cell>
          <cell r="C19" t="str">
            <v>A010010011500004443</v>
          </cell>
          <cell r="D19" t="str">
            <v>21/8/2017</v>
          </cell>
          <cell r="E19">
            <v>74074.5</v>
          </cell>
          <cell r="F19" t="str">
            <v>S/F</v>
          </cell>
          <cell r="G19">
            <v>0</v>
          </cell>
          <cell r="H19">
            <v>74074.5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A010010011500000087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A010010011500000085</v>
          </cell>
          <cell r="D21">
            <v>42497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A010010011500000089</v>
          </cell>
          <cell r="D22">
            <v>42590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AYARILIS SANCHEZ MEJIA</v>
          </cell>
          <cell r="B23" t="str">
            <v>NOTARIZACION</v>
          </cell>
          <cell r="C23" t="str">
            <v>A010010011500000088</v>
          </cell>
          <cell r="D23">
            <v>42607</v>
          </cell>
          <cell r="E23">
            <v>3000</v>
          </cell>
          <cell r="F23" t="str">
            <v>S/F</v>
          </cell>
          <cell r="G23">
            <v>0</v>
          </cell>
          <cell r="H23">
            <v>3000</v>
          </cell>
          <cell r="I23" t="str">
            <v xml:space="preserve">VENCIDO </v>
          </cell>
        </row>
        <row r="24">
          <cell r="A24" t="str">
            <v>ASOCIACION DOMIN. EXPORTAD</v>
          </cell>
          <cell r="B24" t="str">
            <v>ALMUERZO-CONFERENCIA</v>
          </cell>
          <cell r="C24" t="str">
            <v>A010010011500000250</v>
          </cell>
          <cell r="D24">
            <v>43849</v>
          </cell>
          <cell r="E24">
            <v>100300</v>
          </cell>
          <cell r="F24" t="str">
            <v>S/F</v>
          </cell>
          <cell r="G24">
            <v>0</v>
          </cell>
          <cell r="H24">
            <v>100300</v>
          </cell>
          <cell r="I24" t="str">
            <v xml:space="preserve">VENCIDO </v>
          </cell>
        </row>
        <row r="25">
          <cell r="A25" t="str">
            <v>AYUNTAMIENTO DE SANTIAGO</v>
          </cell>
          <cell r="B25" t="str">
            <v>SERVICIO DE ASEO</v>
          </cell>
          <cell r="C25" t="str">
            <v>P.A 3/8/2016</v>
          </cell>
          <cell r="D25">
            <v>42558</v>
          </cell>
          <cell r="E25">
            <v>143477.6</v>
          </cell>
          <cell r="F25" t="str">
            <v>S/F</v>
          </cell>
          <cell r="G25">
            <v>0</v>
          </cell>
          <cell r="H25">
            <v>143477.6</v>
          </cell>
          <cell r="I25" t="str">
            <v xml:space="preserve">VENCIDO </v>
          </cell>
        </row>
        <row r="26">
          <cell r="A26" t="str">
            <v>BACHAPLANES MODERNOS. SRL.</v>
          </cell>
          <cell r="B26" t="str">
            <v>SERVICIO DE REFRIGERIO</v>
          </cell>
          <cell r="C26" t="str">
            <v>A010010011500000178</v>
          </cell>
          <cell r="D26">
            <v>42625</v>
          </cell>
          <cell r="E26">
            <v>14065.6</v>
          </cell>
          <cell r="F26" t="str">
            <v>S/F</v>
          </cell>
          <cell r="G26">
            <v>0</v>
          </cell>
          <cell r="H26">
            <v>14065.6</v>
          </cell>
          <cell r="I26" t="str">
            <v xml:space="preserve">VENCIDO </v>
          </cell>
        </row>
        <row r="27">
          <cell r="A27" t="str">
            <v>BANCOTUI</v>
          </cell>
          <cell r="B27" t="str">
            <v>DEL 2014 HASTA JULIO 2019</v>
          </cell>
          <cell r="C27">
            <v>2014</v>
          </cell>
          <cell r="D27">
            <v>43861</v>
          </cell>
          <cell r="E27">
            <v>1345000</v>
          </cell>
          <cell r="F27" t="str">
            <v>S/F</v>
          </cell>
          <cell r="G27">
            <v>0</v>
          </cell>
          <cell r="H27">
            <v>1345000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P010010011502406503</v>
          </cell>
          <cell r="D28">
            <v>41759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BERNARDINO ORTIZ VARGAS</v>
          </cell>
          <cell r="B29" t="str">
            <v>CURSO TALLER</v>
          </cell>
          <cell r="C29" t="str">
            <v>P010010011502406502</v>
          </cell>
          <cell r="D29">
            <v>41752</v>
          </cell>
          <cell r="E29">
            <v>16000</v>
          </cell>
          <cell r="F29" t="str">
            <v>S/F</v>
          </cell>
          <cell r="G29">
            <v>0</v>
          </cell>
          <cell r="H29">
            <v>16000</v>
          </cell>
          <cell r="I29" t="str">
            <v xml:space="preserve">VENCIDO </v>
          </cell>
        </row>
        <row r="30">
          <cell r="A30" t="str">
            <v>CESAR CASTRO FELIZ</v>
          </cell>
          <cell r="B30" t="str">
            <v>CURSO TALLER</v>
          </cell>
          <cell r="C30" t="str">
            <v>2014-12-000000008</v>
          </cell>
          <cell r="D30">
            <v>42012</v>
          </cell>
          <cell r="E30">
            <v>8000</v>
          </cell>
          <cell r="F30" t="str">
            <v>S/F</v>
          </cell>
          <cell r="G30">
            <v>0</v>
          </cell>
          <cell r="H30">
            <v>8000</v>
          </cell>
          <cell r="I30" t="str">
            <v xml:space="preserve">VENCIDO </v>
          </cell>
        </row>
        <row r="31">
          <cell r="A31" t="str">
            <v>CARAASAN</v>
          </cell>
          <cell r="B31" t="str">
            <v>SUMINISTRO AGUA</v>
          </cell>
          <cell r="C31" t="str">
            <v>P.A 1201</v>
          </cell>
          <cell r="D31">
            <v>41879</v>
          </cell>
          <cell r="E31">
            <v>3000</v>
          </cell>
          <cell r="F31" t="str">
            <v>S/F</v>
          </cell>
          <cell r="G31">
            <v>0</v>
          </cell>
          <cell r="H31">
            <v>3000</v>
          </cell>
          <cell r="I31" t="str">
            <v xml:space="preserve">VENCIDO </v>
          </cell>
        </row>
        <row r="32">
          <cell r="A32" t="str">
            <v>COMPU-OFFICE DOMINICANA. SRL.</v>
          </cell>
          <cell r="B32" t="str">
            <v>ARCHIVO VERTICAL</v>
          </cell>
          <cell r="C32" t="str">
            <v>A010010011500003189</v>
          </cell>
          <cell r="D32">
            <v>42614</v>
          </cell>
          <cell r="E32">
            <v>101612.16</v>
          </cell>
          <cell r="F32" t="str">
            <v>S/F</v>
          </cell>
          <cell r="G32">
            <v>0</v>
          </cell>
          <cell r="H32">
            <v>101612.16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6298/2015</v>
          </cell>
          <cell r="D33">
            <v>42340</v>
          </cell>
          <cell r="E33">
            <v>704150</v>
          </cell>
          <cell r="F33" t="str">
            <v>S/F</v>
          </cell>
          <cell r="G33">
            <v>0</v>
          </cell>
          <cell r="H33">
            <v>704150</v>
          </cell>
          <cell r="I33" t="str">
            <v xml:space="preserve">VENCIDO </v>
          </cell>
        </row>
        <row r="34">
          <cell r="A34" t="str">
            <v>COOPMARENA</v>
          </cell>
          <cell r="B34" t="str">
            <v>USO HABIT. Y ALMUERZO</v>
          </cell>
          <cell r="C34" t="str">
            <v>6623/2015</v>
          </cell>
          <cell r="D34">
            <v>42365</v>
          </cell>
          <cell r="E34">
            <v>11290</v>
          </cell>
          <cell r="F34" t="str">
            <v>S/F</v>
          </cell>
          <cell r="G34">
            <v>0</v>
          </cell>
          <cell r="H34">
            <v>11290</v>
          </cell>
          <cell r="I34" t="str">
            <v xml:space="preserve">VENCIDO </v>
          </cell>
        </row>
        <row r="35">
          <cell r="A35" t="str">
            <v>CONSULTORES DATOS CARIBE</v>
          </cell>
          <cell r="B35" t="str">
            <v>AFILIACION SISTEMA DATA</v>
          </cell>
          <cell r="C35" t="str">
            <v>A010010010100459856</v>
          </cell>
          <cell r="D35">
            <v>41872</v>
          </cell>
          <cell r="E35">
            <v>1500.96</v>
          </cell>
          <cell r="F35" t="str">
            <v>S/F</v>
          </cell>
          <cell r="G35">
            <v>0</v>
          </cell>
          <cell r="H35">
            <v>1500.96</v>
          </cell>
          <cell r="I35" t="str">
            <v xml:space="preserve">VENCIDO </v>
          </cell>
        </row>
        <row r="36">
          <cell r="A36" t="str">
            <v>C00SEGUROSS</v>
          </cell>
          <cell r="B36" t="str">
            <v>POLIZA AUTO</v>
          </cell>
          <cell r="C36" t="str">
            <v>A090020021400020347</v>
          </cell>
          <cell r="D36">
            <v>41735</v>
          </cell>
          <cell r="E36">
            <v>507.33</v>
          </cell>
          <cell r="F36" t="str">
            <v>S/F</v>
          </cell>
          <cell r="G36">
            <v>0</v>
          </cell>
          <cell r="H36">
            <v>507.33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A010010010100005817</v>
          </cell>
          <cell r="D37">
            <v>41702</v>
          </cell>
          <cell r="E37">
            <v>46161.599999999999</v>
          </cell>
          <cell r="F37" t="str">
            <v>S/F</v>
          </cell>
          <cell r="G37">
            <v>0</v>
          </cell>
          <cell r="H37">
            <v>46161.599999999999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A010010010100006401</v>
          </cell>
          <cell r="D38">
            <v>41847</v>
          </cell>
          <cell r="E38">
            <v>43329.599999999999</v>
          </cell>
          <cell r="F38" t="str">
            <v>S/F</v>
          </cell>
          <cell r="G38">
            <v>0</v>
          </cell>
          <cell r="H38">
            <v>43329.599999999999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A010010010100006257</v>
          </cell>
          <cell r="D39">
            <v>41810</v>
          </cell>
          <cell r="E39">
            <v>12602.4</v>
          </cell>
          <cell r="F39" t="str">
            <v>S/F</v>
          </cell>
          <cell r="G39">
            <v>0</v>
          </cell>
          <cell r="H39">
            <v>12602.4</v>
          </cell>
          <cell r="I39" t="str">
            <v xml:space="preserve">VENCIDO </v>
          </cell>
        </row>
        <row r="40">
          <cell r="A40" t="str">
            <v>COMERCIAL MIDA, SRL.</v>
          </cell>
          <cell r="B40" t="str">
            <v>ARTICULO LIMPIEZA E HIG.</v>
          </cell>
          <cell r="C40" t="str">
            <v>A010010010100006142</v>
          </cell>
          <cell r="D40">
            <v>41782</v>
          </cell>
          <cell r="E40">
            <v>8354.4</v>
          </cell>
          <cell r="F40" t="str">
            <v>S/F</v>
          </cell>
          <cell r="G40">
            <v>0</v>
          </cell>
          <cell r="H40">
            <v>8354.4</v>
          </cell>
          <cell r="I40" t="str">
            <v xml:space="preserve">VENCIDO </v>
          </cell>
        </row>
        <row r="41">
          <cell r="A41" t="str">
            <v>CARISA AUTOADORNO Y RESPUSTOS</v>
          </cell>
          <cell r="B41" t="str">
            <v>BATERIA</v>
          </cell>
          <cell r="C41" t="str">
            <v>A010010011500003192</v>
          </cell>
          <cell r="D41">
            <v>42383</v>
          </cell>
          <cell r="E41">
            <v>8899.92</v>
          </cell>
          <cell r="F41" t="str">
            <v>S/F</v>
          </cell>
          <cell r="G41">
            <v>0</v>
          </cell>
          <cell r="H41">
            <v>8899.92</v>
          </cell>
          <cell r="I41" t="str">
            <v xml:space="preserve">VENCIDO </v>
          </cell>
        </row>
        <row r="42">
          <cell r="A42" t="str">
            <v>CENTRO ANALISIS DES. (CENADE)</v>
          </cell>
          <cell r="B42" t="str">
            <v>COFECION DE VALLAS</v>
          </cell>
          <cell r="C42" t="str">
            <v>P010010010107886625</v>
          </cell>
          <cell r="D42">
            <v>41649</v>
          </cell>
          <cell r="E42">
            <v>88500</v>
          </cell>
          <cell r="F42" t="str">
            <v>S/F</v>
          </cell>
          <cell r="G42">
            <v>0</v>
          </cell>
          <cell r="H42">
            <v>88500</v>
          </cell>
          <cell r="I42" t="str">
            <v xml:space="preserve">VENCIDO </v>
          </cell>
        </row>
        <row r="43">
          <cell r="A43" t="str">
            <v>CECOMSA</v>
          </cell>
          <cell r="B43" t="str">
            <v>EQUIPO DE OFICINA</v>
          </cell>
          <cell r="C43" t="str">
            <v>A030010011500008059</v>
          </cell>
          <cell r="D43">
            <v>42140</v>
          </cell>
          <cell r="E43">
            <v>17000</v>
          </cell>
          <cell r="F43" t="str">
            <v>S/F</v>
          </cell>
          <cell r="G43">
            <v>0</v>
          </cell>
          <cell r="H43">
            <v>17000</v>
          </cell>
          <cell r="I43" t="str">
            <v xml:space="preserve">VENCIDO </v>
          </cell>
        </row>
        <row r="44">
          <cell r="A44" t="str">
            <v>CONSULTORES DATOS CARIBE</v>
          </cell>
          <cell r="B44" t="str">
            <v>AFILIACION SISTEMA DATA</v>
          </cell>
          <cell r="C44" t="str">
            <v>A010010010100463536</v>
          </cell>
          <cell r="D44">
            <v>41902</v>
          </cell>
          <cell r="E44">
            <v>7307.93</v>
          </cell>
          <cell r="F44" t="str">
            <v>S/F</v>
          </cell>
          <cell r="G44">
            <v>0</v>
          </cell>
          <cell r="H44">
            <v>7307.93</v>
          </cell>
          <cell r="I44" t="str">
            <v xml:space="preserve">VENCIDO </v>
          </cell>
        </row>
        <row r="45">
          <cell r="A45" t="str">
            <v>CHINAGRO, S.R.L.</v>
          </cell>
          <cell r="B45" t="str">
            <v>PRODUCTOS FUMIGACION</v>
          </cell>
          <cell r="C45" t="str">
            <v>A01001001150000000003</v>
          </cell>
          <cell r="D45">
            <v>42097</v>
          </cell>
          <cell r="E45">
            <v>55371.05</v>
          </cell>
          <cell r="F45" t="str">
            <v>S/F</v>
          </cell>
          <cell r="G45">
            <v>0</v>
          </cell>
          <cell r="H45">
            <v>55371.05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OBLIGACIONES PENDIENTE</v>
          </cell>
          <cell r="C46">
            <v>2149391</v>
          </cell>
          <cell r="D46">
            <v>43262</v>
          </cell>
          <cell r="E46">
            <v>86786.26</v>
          </cell>
          <cell r="F46" t="str">
            <v>S/F</v>
          </cell>
          <cell r="G46">
            <v>0</v>
          </cell>
          <cell r="H46">
            <v>86786.26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168-A</v>
          </cell>
          <cell r="D47">
            <v>41701</v>
          </cell>
          <cell r="E47">
            <v>94903.9</v>
          </cell>
          <cell r="F47" t="str">
            <v>S/F</v>
          </cell>
          <cell r="G47">
            <v>0</v>
          </cell>
          <cell r="H47">
            <v>94903.9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1111</v>
          </cell>
          <cell r="D48">
            <v>42223</v>
          </cell>
          <cell r="E48">
            <v>264224.12</v>
          </cell>
          <cell r="F48" t="str">
            <v>S/F</v>
          </cell>
          <cell r="G48">
            <v>0</v>
          </cell>
          <cell r="H48">
            <v>264224.12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1122</v>
          </cell>
          <cell r="D49">
            <v>42223</v>
          </cell>
          <cell r="E49">
            <v>3199.35</v>
          </cell>
          <cell r="F49" t="str">
            <v>S/F</v>
          </cell>
          <cell r="G49">
            <v>0</v>
          </cell>
          <cell r="H49">
            <v>3199.35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1117</v>
          </cell>
          <cell r="D50">
            <v>42223</v>
          </cell>
          <cell r="E50">
            <v>871</v>
          </cell>
          <cell r="F50" t="str">
            <v>S/F</v>
          </cell>
          <cell r="G50">
            <v>0</v>
          </cell>
          <cell r="H50">
            <v>871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1118</v>
          </cell>
          <cell r="D51">
            <v>42223</v>
          </cell>
          <cell r="E51">
            <v>1165</v>
          </cell>
          <cell r="F51" t="str">
            <v>S/F</v>
          </cell>
          <cell r="G51">
            <v>0</v>
          </cell>
          <cell r="H51">
            <v>1165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1119</v>
          </cell>
          <cell r="D52">
            <v>42223</v>
          </cell>
          <cell r="E52">
            <v>44499</v>
          </cell>
          <cell r="F52" t="str">
            <v>S/F</v>
          </cell>
          <cell r="G52">
            <v>0</v>
          </cell>
          <cell r="H52">
            <v>44499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1114</v>
          </cell>
          <cell r="D53">
            <v>42223</v>
          </cell>
          <cell r="E53">
            <v>67990.91</v>
          </cell>
          <cell r="F53" t="str">
            <v>S/F</v>
          </cell>
          <cell r="G53">
            <v>0</v>
          </cell>
          <cell r="H53">
            <v>67990.91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1116</v>
          </cell>
          <cell r="D54">
            <v>41858</v>
          </cell>
          <cell r="E54">
            <v>370</v>
          </cell>
          <cell r="F54" t="str">
            <v>S/F</v>
          </cell>
          <cell r="G54">
            <v>0</v>
          </cell>
          <cell r="H54">
            <v>370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1121</v>
          </cell>
          <cell r="D55">
            <v>42223</v>
          </cell>
          <cell r="E55">
            <v>26486</v>
          </cell>
          <cell r="F55" t="str">
            <v>S/F</v>
          </cell>
          <cell r="G55">
            <v>0</v>
          </cell>
          <cell r="H55">
            <v>26486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1124</v>
          </cell>
          <cell r="D56">
            <v>42223</v>
          </cell>
          <cell r="E56">
            <v>100</v>
          </cell>
          <cell r="F56" t="str">
            <v>S/F</v>
          </cell>
          <cell r="G56">
            <v>0</v>
          </cell>
          <cell r="H56">
            <v>100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2500</v>
          </cell>
          <cell r="D57" t="str">
            <v>130/2014</v>
          </cell>
          <cell r="E57">
            <v>159688.29999999999</v>
          </cell>
          <cell r="F57" t="str">
            <v>S/F</v>
          </cell>
          <cell r="G57">
            <v>0</v>
          </cell>
          <cell r="H57">
            <v>159688.29999999999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1112</v>
          </cell>
          <cell r="D58">
            <v>42223</v>
          </cell>
          <cell r="E58">
            <v>180830.46</v>
          </cell>
          <cell r="F58" t="str">
            <v>S/F</v>
          </cell>
          <cell r="G58">
            <v>0</v>
          </cell>
          <cell r="H58">
            <v>180830.46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1113</v>
          </cell>
          <cell r="D59" t="str">
            <v>S/F</v>
          </cell>
          <cell r="E59">
            <v>178622.95</v>
          </cell>
          <cell r="F59" t="str">
            <v>S/F</v>
          </cell>
          <cell r="G59">
            <v>0</v>
          </cell>
          <cell r="H59">
            <v>178622.95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1123</v>
          </cell>
          <cell r="D60" t="str">
            <v>S/F</v>
          </cell>
          <cell r="E60">
            <v>7675</v>
          </cell>
          <cell r="F60" t="str">
            <v>S/F</v>
          </cell>
          <cell r="G60">
            <v>0</v>
          </cell>
          <cell r="H60">
            <v>7675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370-A</v>
          </cell>
          <cell r="D61" t="str">
            <v>S/F</v>
          </cell>
          <cell r="E61">
            <v>47766.02</v>
          </cell>
          <cell r="F61" t="str">
            <v>S/F</v>
          </cell>
          <cell r="G61">
            <v>0</v>
          </cell>
          <cell r="H61">
            <v>47766.02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017-A</v>
          </cell>
          <cell r="D62" t="str">
            <v>S/F</v>
          </cell>
          <cell r="E62">
            <v>265128.92</v>
          </cell>
          <cell r="F62" t="str">
            <v>S/F</v>
          </cell>
          <cell r="G62">
            <v>0</v>
          </cell>
          <cell r="H62">
            <v>265128.92</v>
          </cell>
          <cell r="I62" t="str">
            <v xml:space="preserve">VENCIDO </v>
          </cell>
        </row>
        <row r="63">
          <cell r="A63" t="str">
            <v>COLECTOR IMPUETOS INTERNOS</v>
          </cell>
          <cell r="B63" t="str">
            <v>IMPUESTOS RETENIDOS PROV</v>
          </cell>
          <cell r="C63" t="str">
            <v>P.A 1110</v>
          </cell>
          <cell r="D63" t="str">
            <v>S/F</v>
          </cell>
          <cell r="E63">
            <v>251768.26</v>
          </cell>
          <cell r="F63" t="str">
            <v>S/F</v>
          </cell>
          <cell r="G63">
            <v>0</v>
          </cell>
          <cell r="H63">
            <v>251768.26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A010010010100467737</v>
          </cell>
          <cell r="D64">
            <v>41932</v>
          </cell>
          <cell r="E64">
            <v>7333.02</v>
          </cell>
          <cell r="F64" t="str">
            <v>S/F</v>
          </cell>
          <cell r="G64">
            <v>0</v>
          </cell>
          <cell r="H64">
            <v>7333.02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A010010010100471818</v>
          </cell>
          <cell r="D65">
            <v>41963</v>
          </cell>
          <cell r="E65">
            <v>7341.38</v>
          </cell>
          <cell r="F65" t="str">
            <v>S/F</v>
          </cell>
          <cell r="G65">
            <v>0</v>
          </cell>
          <cell r="H65">
            <v>7341.38</v>
          </cell>
          <cell r="I65" t="str">
            <v xml:space="preserve">VENCIDO </v>
          </cell>
        </row>
        <row r="66">
          <cell r="A66" t="str">
            <v>CONSULTORES DATOS CARIBE</v>
          </cell>
          <cell r="B66" t="str">
            <v>AFILIACION SISTEMA DATA</v>
          </cell>
          <cell r="C66" t="str">
            <v>A010010010100475906</v>
          </cell>
          <cell r="D66">
            <v>41993</v>
          </cell>
          <cell r="E66">
            <v>8119.59</v>
          </cell>
          <cell r="F66" t="str">
            <v>S/F</v>
          </cell>
          <cell r="G66">
            <v>0</v>
          </cell>
          <cell r="H66">
            <v>8119.59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1ER ENCUENTRO COOP. CUBANO DOM.</v>
          </cell>
          <cell r="C67" t="str">
            <v>A010010011400000490</v>
          </cell>
          <cell r="D67">
            <v>41357</v>
          </cell>
          <cell r="E67">
            <v>205200</v>
          </cell>
          <cell r="F67" t="str">
            <v>S/F</v>
          </cell>
          <cell r="G67">
            <v>0</v>
          </cell>
          <cell r="H67">
            <v>205200</v>
          </cell>
          <cell r="I67" t="str">
            <v xml:space="preserve">VENCIDO </v>
          </cell>
        </row>
        <row r="68">
          <cell r="A68" t="str">
            <v>CONACOOP</v>
          </cell>
          <cell r="B68" t="str">
            <v>COOP. DOMINICO-CUBANO</v>
          </cell>
          <cell r="C68" t="str">
            <v>A01001001150000006</v>
          </cell>
          <cell r="D68" t="str">
            <v>S/F</v>
          </cell>
          <cell r="E68">
            <v>1800</v>
          </cell>
          <cell r="F68" t="str">
            <v>S/F</v>
          </cell>
          <cell r="G68">
            <v>0</v>
          </cell>
          <cell r="H68">
            <v>1800</v>
          </cell>
          <cell r="I68" t="str">
            <v xml:space="preserve">VENCIDO </v>
          </cell>
        </row>
        <row r="69">
          <cell r="A69" t="str">
            <v>CONSORCIO JENDILI</v>
          </cell>
          <cell r="B69" t="str">
            <v>LIMPIEZA Y REPARACION</v>
          </cell>
          <cell r="C69" t="str">
            <v>CO0002176-2019</v>
          </cell>
          <cell r="D69" t="str">
            <v>S/F</v>
          </cell>
          <cell r="E69">
            <v>37519.4</v>
          </cell>
          <cell r="F69" t="str">
            <v>S/F</v>
          </cell>
          <cell r="G69">
            <v>0</v>
          </cell>
          <cell r="H69">
            <v>37519.4</v>
          </cell>
          <cell r="I69" t="str">
            <v xml:space="preserve">VENCIDO </v>
          </cell>
        </row>
        <row r="70">
          <cell r="A70" t="str">
            <v>COOPSEGURO</v>
          </cell>
          <cell r="B70" t="str">
            <v>RENOVACION</v>
          </cell>
          <cell r="C70" t="str">
            <v>A090020021500000029</v>
          </cell>
          <cell r="D70" t="str">
            <v>S/F</v>
          </cell>
          <cell r="E70">
            <v>507.23</v>
          </cell>
          <cell r="F70" t="str">
            <v>S/F</v>
          </cell>
          <cell r="G70">
            <v>0</v>
          </cell>
          <cell r="H70">
            <v>507.23</v>
          </cell>
          <cell r="I70" t="str">
            <v xml:space="preserve">VENCIDO </v>
          </cell>
        </row>
        <row r="71">
          <cell r="A71" t="str">
            <v>CONACOOP</v>
          </cell>
          <cell r="B71" t="str">
            <v>VII CONGRESO DEL COOPERATIVISMO</v>
          </cell>
          <cell r="C71" t="str">
            <v>A010010011400000708</v>
          </cell>
          <cell r="D71">
            <v>41956</v>
          </cell>
          <cell r="E71">
            <v>80000</v>
          </cell>
          <cell r="F71" t="str">
            <v>S/F</v>
          </cell>
          <cell r="G71">
            <v>0</v>
          </cell>
          <cell r="H71">
            <v>80000</v>
          </cell>
          <cell r="I71" t="str">
            <v xml:space="preserve">VENCIDO </v>
          </cell>
        </row>
        <row r="72">
          <cell r="A72" t="str">
            <v>COMERCIALIZADORA JRC, S.R.L,</v>
          </cell>
          <cell r="B72" t="str">
            <v>TONER 85A</v>
          </cell>
          <cell r="C72" t="str">
            <v>A010010011500000020</v>
          </cell>
          <cell r="D72">
            <v>42200</v>
          </cell>
          <cell r="E72">
            <v>9735</v>
          </cell>
          <cell r="F72" t="str">
            <v>S/F</v>
          </cell>
          <cell r="G72">
            <v>0</v>
          </cell>
          <cell r="H72">
            <v>9735</v>
          </cell>
          <cell r="I72" t="str">
            <v xml:space="preserve">VENCIDO </v>
          </cell>
        </row>
        <row r="73">
          <cell r="A73" t="str">
            <v>COOPSEMIRA. CLAUDIA F. VALEN.</v>
          </cell>
          <cell r="B73" t="str">
            <v>TAZACION DE INMUEBLE</v>
          </cell>
          <cell r="C73" t="str">
            <v>A010010011500000001</v>
          </cell>
          <cell r="D73">
            <v>42621</v>
          </cell>
          <cell r="E73">
            <v>35400</v>
          </cell>
          <cell r="F73" t="str">
            <v>S/F</v>
          </cell>
          <cell r="G73">
            <v>0</v>
          </cell>
          <cell r="H73">
            <v>35400</v>
          </cell>
          <cell r="I73" t="str">
            <v xml:space="preserve">VENCIDO </v>
          </cell>
        </row>
        <row r="74">
          <cell r="A74" t="str">
            <v>GOBTECH,SRL</v>
          </cell>
          <cell r="B74" t="str">
            <v>COMPRA TONERS</v>
          </cell>
          <cell r="C74" t="str">
            <v>A010010011500000001</v>
          </cell>
          <cell r="D74">
            <v>42865</v>
          </cell>
          <cell r="E74">
            <v>362119.69</v>
          </cell>
          <cell r="F74" t="str">
            <v>S/F</v>
          </cell>
          <cell r="G74">
            <v>0</v>
          </cell>
          <cell r="H74">
            <v>362119.69</v>
          </cell>
          <cell r="I74" t="str">
            <v xml:space="preserve">VENCIDO </v>
          </cell>
        </row>
        <row r="75">
          <cell r="A75" t="str">
            <v>ING. ELIZABET VASQUEZ</v>
          </cell>
          <cell r="B75" t="str">
            <v>TASACION ESTRUCTURAL</v>
          </cell>
          <cell r="C75" t="str">
            <v>A010010011500000001</v>
          </cell>
          <cell r="D75">
            <v>42161</v>
          </cell>
          <cell r="E75">
            <v>5900</v>
          </cell>
          <cell r="F75" t="str">
            <v>S/F</v>
          </cell>
          <cell r="G75">
            <v>0</v>
          </cell>
          <cell r="H75">
            <v>5900</v>
          </cell>
          <cell r="I75" t="str">
            <v xml:space="preserve">VENCIDO </v>
          </cell>
        </row>
        <row r="76">
          <cell r="A76" t="str">
            <v>SONIA JIMENEZ</v>
          </cell>
          <cell r="B76" t="str">
            <v>SERVICIO DE SONIDO</v>
          </cell>
          <cell r="C76" t="str">
            <v>A010010011500000001</v>
          </cell>
          <cell r="D76">
            <v>42624</v>
          </cell>
          <cell r="E76">
            <v>12626</v>
          </cell>
          <cell r="F76" t="str">
            <v>S/F</v>
          </cell>
          <cell r="G76">
            <v>0</v>
          </cell>
          <cell r="H76">
            <v>12626</v>
          </cell>
          <cell r="I76" t="str">
            <v xml:space="preserve">VENCIDO </v>
          </cell>
        </row>
        <row r="77">
          <cell r="A77" t="str">
            <v>GOBTECH,SRL</v>
          </cell>
          <cell r="B77" t="str">
            <v>COMPRA IMPRESORA</v>
          </cell>
          <cell r="C77" t="str">
            <v>A010010011500000002</v>
          </cell>
          <cell r="D77">
            <v>42865</v>
          </cell>
          <cell r="E77">
            <v>35636</v>
          </cell>
          <cell r="F77" t="str">
            <v>S/F</v>
          </cell>
          <cell r="G77">
            <v>0</v>
          </cell>
          <cell r="H77">
            <v>35636</v>
          </cell>
          <cell r="I77" t="str">
            <v xml:space="preserve">VENCIDO </v>
          </cell>
        </row>
        <row r="78">
          <cell r="A78" t="str">
            <v>INTEVAL</v>
          </cell>
          <cell r="B78" t="str">
            <v>TONERS</v>
          </cell>
          <cell r="C78" t="str">
            <v>A010010011500000002</v>
          </cell>
          <cell r="D78">
            <v>42595</v>
          </cell>
          <cell r="E78">
            <v>85078</v>
          </cell>
          <cell r="F78" t="str">
            <v>S/F</v>
          </cell>
          <cell r="G78">
            <v>0</v>
          </cell>
          <cell r="H78">
            <v>85078</v>
          </cell>
          <cell r="I78" t="str">
            <v xml:space="preserve">VENCIDO </v>
          </cell>
        </row>
        <row r="79">
          <cell r="A79" t="str">
            <v xml:space="preserve">JACINTO SANTOS SANTOS </v>
          </cell>
          <cell r="B79" t="str">
            <v>NOTARIZACION DE ACTA</v>
          </cell>
          <cell r="C79" t="str">
            <v>A010010011500000002</v>
          </cell>
          <cell r="D79">
            <v>42833</v>
          </cell>
          <cell r="E79">
            <v>17700</v>
          </cell>
          <cell r="F79" t="str">
            <v>S/F</v>
          </cell>
          <cell r="G79">
            <v>0</v>
          </cell>
          <cell r="H79">
            <v>17700</v>
          </cell>
          <cell r="I79" t="str">
            <v xml:space="preserve">VENCIDO </v>
          </cell>
        </row>
        <row r="80">
          <cell r="A80" t="str">
            <v>CONACOOP</v>
          </cell>
          <cell r="B80" t="str">
            <v>XII CONVENCION COOPERATIVAS</v>
          </cell>
          <cell r="C80" t="str">
            <v>A010010011500000006</v>
          </cell>
          <cell r="D80">
            <v>42089</v>
          </cell>
          <cell r="E80">
            <v>1800</v>
          </cell>
          <cell r="F80" t="str">
            <v>S/F</v>
          </cell>
          <cell r="G80">
            <v>0</v>
          </cell>
          <cell r="H80">
            <v>1800</v>
          </cell>
          <cell r="I80" t="str">
            <v xml:space="preserve">VENCIDO </v>
          </cell>
        </row>
        <row r="81">
          <cell r="A81" t="str">
            <v>COMERCIALIZADORA CREISIL, S.A.</v>
          </cell>
          <cell r="B81" t="str">
            <v>TONERS Y RESMA DE PAPEL</v>
          </cell>
          <cell r="C81" t="str">
            <v>A010010011500001293</v>
          </cell>
          <cell r="D81">
            <v>41867</v>
          </cell>
          <cell r="E81">
            <v>16643.900000000001</v>
          </cell>
          <cell r="F81" t="str">
            <v>S/F</v>
          </cell>
          <cell r="G81">
            <v>0</v>
          </cell>
          <cell r="H81">
            <v>16643.900000000001</v>
          </cell>
          <cell r="I81" t="str">
            <v xml:space="preserve">VENCIDO </v>
          </cell>
        </row>
        <row r="82">
          <cell r="A82" t="str">
            <v>FORDELINK,SRL.</v>
          </cell>
          <cell r="B82" t="str">
            <v>EQUIPO DE OFICINA</v>
          </cell>
          <cell r="C82" t="str">
            <v>A010010011500000006</v>
          </cell>
          <cell r="D82">
            <v>42650</v>
          </cell>
          <cell r="E82">
            <v>10242.4</v>
          </cell>
          <cell r="F82" t="str">
            <v>S/F</v>
          </cell>
          <cell r="G82">
            <v>0</v>
          </cell>
          <cell r="H82">
            <v>10242.4</v>
          </cell>
          <cell r="I82" t="str">
            <v xml:space="preserve">VENCIDO </v>
          </cell>
        </row>
        <row r="83">
          <cell r="A83" t="str">
            <v>CONSORCIO JENDILI</v>
          </cell>
          <cell r="B83" t="str">
            <v>LIMPIEZA Y REPARACION</v>
          </cell>
          <cell r="C83" t="str">
            <v>C00002176-2019</v>
          </cell>
          <cell r="D83">
            <v>43864</v>
          </cell>
          <cell r="E83">
            <v>37519.4</v>
          </cell>
          <cell r="F83" t="str">
            <v>S/F</v>
          </cell>
          <cell r="G83">
            <v>0</v>
          </cell>
          <cell r="H83">
            <v>37519.4</v>
          </cell>
          <cell r="I83" t="str">
            <v xml:space="preserve">VENCIDO </v>
          </cell>
        </row>
        <row r="84">
          <cell r="A84" t="str">
            <v>DAURI A. MORENO LUCIANO</v>
          </cell>
          <cell r="B84" t="str">
            <v>LIMPIEZA DE POZO SEPTICO</v>
          </cell>
          <cell r="C84" t="str">
            <v>P010010011502404654</v>
          </cell>
          <cell r="D84">
            <v>42718</v>
          </cell>
          <cell r="E84">
            <v>7080</v>
          </cell>
          <cell r="F84" t="str">
            <v>S/F</v>
          </cell>
          <cell r="G84">
            <v>0</v>
          </cell>
          <cell r="H84">
            <v>7080</v>
          </cell>
          <cell r="I84" t="str">
            <v xml:space="preserve">VENCIDO </v>
          </cell>
        </row>
        <row r="85">
          <cell r="A85" t="str">
            <v>DOMINICANA CIA SEGURO</v>
          </cell>
          <cell r="B85" t="str">
            <v>SEGURO VEHICULO</v>
          </cell>
          <cell r="C85" t="str">
            <v>A090020020400047613</v>
          </cell>
          <cell r="D85">
            <v>43070</v>
          </cell>
          <cell r="E85">
            <v>4509.57</v>
          </cell>
          <cell r="F85" t="str">
            <v>S/F</v>
          </cell>
          <cell r="G85">
            <v>0</v>
          </cell>
          <cell r="H85">
            <v>4509.57</v>
          </cell>
          <cell r="I85" t="str">
            <v xml:space="preserve">VENCIDO </v>
          </cell>
        </row>
        <row r="86">
          <cell r="A86" t="str">
            <v xml:space="preserve">JACINTO SANTOS SANTOS </v>
          </cell>
          <cell r="B86" t="str">
            <v>NOTARIZACION DE ACTA</v>
          </cell>
          <cell r="C86" t="str">
            <v>A010010011500000006</v>
          </cell>
          <cell r="D86">
            <v>42858</v>
          </cell>
          <cell r="E86">
            <v>3540</v>
          </cell>
          <cell r="F86" t="str">
            <v>S/F</v>
          </cell>
          <cell r="G86">
            <v>0</v>
          </cell>
          <cell r="H86">
            <v>3540</v>
          </cell>
          <cell r="I86" t="str">
            <v xml:space="preserve">VENCIDO </v>
          </cell>
        </row>
        <row r="87">
          <cell r="A87" t="str">
            <v>EDITORA HOY</v>
          </cell>
          <cell r="B87" t="str">
            <v>SUSCRIPCION NUEVA</v>
          </cell>
          <cell r="C87" t="str">
            <v>A010010011500012739</v>
          </cell>
          <cell r="D87">
            <v>42182</v>
          </cell>
          <cell r="E87">
            <v>3700</v>
          </cell>
          <cell r="F87" t="str">
            <v>S/F</v>
          </cell>
          <cell r="G87">
            <v>0</v>
          </cell>
          <cell r="H87">
            <v>3700</v>
          </cell>
          <cell r="I87" t="str">
            <v xml:space="preserve">VENCIDO </v>
          </cell>
        </row>
        <row r="88">
          <cell r="A88" t="str">
            <v>EDUCOOP</v>
          </cell>
          <cell r="B88" t="str">
            <v>FORO NACIONAL COOPERATIVA</v>
          </cell>
          <cell r="C88" t="str">
            <v>P010010010108876902</v>
          </cell>
          <cell r="D88">
            <v>41935</v>
          </cell>
          <cell r="E88">
            <v>160000</v>
          </cell>
          <cell r="F88" t="str">
            <v>S/F</v>
          </cell>
          <cell r="G88">
            <v>0</v>
          </cell>
          <cell r="H88">
            <v>160000</v>
          </cell>
          <cell r="I88" t="str">
            <v xml:space="preserve">VENCIDO </v>
          </cell>
        </row>
        <row r="89">
          <cell r="A89" t="str">
            <v>EL MESON SUIZO</v>
          </cell>
          <cell r="B89" t="str">
            <v>COMIDA Y BEBIDA</v>
          </cell>
          <cell r="C89" t="str">
            <v>A010010010100012700</v>
          </cell>
          <cell r="D89">
            <v>41770</v>
          </cell>
          <cell r="E89">
            <v>13400</v>
          </cell>
          <cell r="F89" t="str">
            <v>S/F</v>
          </cell>
          <cell r="G89">
            <v>0</v>
          </cell>
          <cell r="H89">
            <v>13400</v>
          </cell>
          <cell r="I89" t="str">
            <v xml:space="preserve">VENCIDO </v>
          </cell>
        </row>
        <row r="90">
          <cell r="A90" t="str">
            <v>E Y L IMPRESOS</v>
          </cell>
          <cell r="B90" t="str">
            <v>CODIGO DE ETICA</v>
          </cell>
          <cell r="C90" t="str">
            <v>B1500000017</v>
          </cell>
          <cell r="D90">
            <v>43492</v>
          </cell>
          <cell r="E90">
            <v>66375</v>
          </cell>
          <cell r="F90" t="str">
            <v>S/F</v>
          </cell>
          <cell r="G90">
            <v>0</v>
          </cell>
          <cell r="H90">
            <v>66375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A010010011500001051</v>
          </cell>
          <cell r="D91">
            <v>42167</v>
          </cell>
          <cell r="E91">
            <v>83780</v>
          </cell>
          <cell r="F91" t="str">
            <v>S/F</v>
          </cell>
          <cell r="G91">
            <v>0</v>
          </cell>
          <cell r="H91">
            <v>83780</v>
          </cell>
          <cell r="I91" t="str">
            <v xml:space="preserve">VENCIDO </v>
          </cell>
        </row>
        <row r="92">
          <cell r="A92" t="str">
            <v>ESPIRMAN AUTO PARTS, S.R.L.</v>
          </cell>
          <cell r="B92" t="str">
            <v>PIEZAS VEHICULO</v>
          </cell>
          <cell r="C92" t="str">
            <v>A010010011500001050</v>
          </cell>
          <cell r="D92">
            <v>42167</v>
          </cell>
          <cell r="E92">
            <v>75071.600000000006</v>
          </cell>
          <cell r="F92" t="str">
            <v>S/F</v>
          </cell>
          <cell r="G92">
            <v>0</v>
          </cell>
          <cell r="H92">
            <v>75071.600000000006</v>
          </cell>
          <cell r="I92" t="str">
            <v xml:space="preserve">VENCIDO </v>
          </cell>
        </row>
        <row r="93">
          <cell r="A93" t="str">
            <v>ON THE GRILL RESTAURANT</v>
          </cell>
          <cell r="B93" t="str">
            <v>ALMUERZO Y DESECHABLES</v>
          </cell>
          <cell r="C93" t="str">
            <v>A010010011500000006</v>
          </cell>
          <cell r="D93">
            <v>42372</v>
          </cell>
          <cell r="E93">
            <v>34040</v>
          </cell>
          <cell r="F93" t="str">
            <v>S/F</v>
          </cell>
          <cell r="G93">
            <v>0</v>
          </cell>
          <cell r="H93">
            <v>34040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A010010011500001067</v>
          </cell>
          <cell r="D94">
            <v>42176</v>
          </cell>
          <cell r="E94">
            <v>28910</v>
          </cell>
          <cell r="F94" t="str">
            <v>S/F</v>
          </cell>
          <cell r="G94">
            <v>0</v>
          </cell>
          <cell r="H94">
            <v>28910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A010010011500001133</v>
          </cell>
          <cell r="D95">
            <v>42229</v>
          </cell>
          <cell r="E95">
            <v>1475</v>
          </cell>
          <cell r="F95" t="str">
            <v>S/F</v>
          </cell>
          <cell r="G95">
            <v>0</v>
          </cell>
          <cell r="H95">
            <v>1475</v>
          </cell>
          <cell r="I95" t="str">
            <v xml:space="preserve">VENCIDO </v>
          </cell>
        </row>
        <row r="96">
          <cell r="A96" t="str">
            <v>ESPIRMAN AUTO PARTS, S.R.L.</v>
          </cell>
          <cell r="B96" t="str">
            <v>PIEZAS VEHICULO</v>
          </cell>
          <cell r="C96" t="str">
            <v>A010010011500001117</v>
          </cell>
          <cell r="D96">
            <v>42209</v>
          </cell>
          <cell r="E96">
            <v>6018</v>
          </cell>
          <cell r="F96" t="str">
            <v>S/F</v>
          </cell>
          <cell r="G96">
            <v>0</v>
          </cell>
          <cell r="H96">
            <v>6018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CONSUMO DE COMBUSTIBLE</v>
          </cell>
          <cell r="C97" t="str">
            <v>A010010011500001846</v>
          </cell>
          <cell r="D97">
            <v>42091</v>
          </cell>
          <cell r="E97">
            <v>9780</v>
          </cell>
          <cell r="F97" t="str">
            <v>S/F</v>
          </cell>
          <cell r="G97">
            <v>0</v>
          </cell>
          <cell r="H97">
            <v>9780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COMSUMO DE COMBUSTIBLE</v>
          </cell>
          <cell r="C98" t="str">
            <v>A010010011500002061</v>
          </cell>
          <cell r="D98">
            <v>41789</v>
          </cell>
          <cell r="E98">
            <v>11294.1</v>
          </cell>
          <cell r="F98" t="str">
            <v>S/F</v>
          </cell>
          <cell r="G98">
            <v>0</v>
          </cell>
          <cell r="H98">
            <v>11294.1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A010010011500003954</v>
          </cell>
          <cell r="D99">
            <v>42215</v>
          </cell>
          <cell r="E99">
            <v>30635</v>
          </cell>
          <cell r="F99" t="str">
            <v>S/F</v>
          </cell>
          <cell r="G99">
            <v>0</v>
          </cell>
          <cell r="H99">
            <v>30635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A010010011500001642</v>
          </cell>
          <cell r="D100">
            <v>41881</v>
          </cell>
          <cell r="E100">
            <v>15679.3</v>
          </cell>
          <cell r="F100" t="str">
            <v>S/F</v>
          </cell>
          <cell r="G100">
            <v>0</v>
          </cell>
          <cell r="H100">
            <v>15679.3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A010010011500003957</v>
          </cell>
          <cell r="D101" t="str">
            <v>6/31/2015</v>
          </cell>
          <cell r="E101">
            <v>18995</v>
          </cell>
          <cell r="F101" t="str">
            <v>S/F</v>
          </cell>
          <cell r="G101">
            <v>0</v>
          </cell>
          <cell r="H101">
            <v>18995</v>
          </cell>
          <cell r="I101" t="str">
            <v xml:space="preserve">VENCIDO </v>
          </cell>
        </row>
        <row r="102">
          <cell r="A102" t="str">
            <v>ESTACION FERNANDEZ COMERCIAL</v>
          </cell>
          <cell r="B102" t="str">
            <v>CONSUMO DE COMBUSTIBLE</v>
          </cell>
          <cell r="C102" t="str">
            <v>A010010011500001806</v>
          </cell>
          <cell r="D102">
            <v>42063</v>
          </cell>
          <cell r="E102">
            <v>9023.2999999999993</v>
          </cell>
          <cell r="F102" t="str">
            <v>S/F</v>
          </cell>
          <cell r="G102">
            <v>0</v>
          </cell>
          <cell r="H102">
            <v>9023.2999999999993</v>
          </cell>
          <cell r="I102" t="str">
            <v xml:space="preserve">VENCIDO </v>
          </cell>
        </row>
        <row r="103">
          <cell r="A103" t="str">
            <v>COMERCIALIZADORA JRC, S.R.L,</v>
          </cell>
          <cell r="B103" t="str">
            <v>REPARACION DE MUEBLE</v>
          </cell>
          <cell r="C103" t="str">
            <v>A0100100115000000178</v>
          </cell>
          <cell r="D103">
            <v>42506</v>
          </cell>
          <cell r="E103">
            <v>27376</v>
          </cell>
          <cell r="F103" t="str">
            <v>S/F</v>
          </cell>
          <cell r="G103">
            <v>0</v>
          </cell>
          <cell r="H103">
            <v>27376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CONSUMO DE COMBUSTIBLE</v>
          </cell>
          <cell r="C104" t="str">
            <v>A010010011500002077</v>
          </cell>
          <cell r="D104">
            <v>41974</v>
          </cell>
          <cell r="E104">
            <v>16241.04</v>
          </cell>
          <cell r="F104" t="str">
            <v>S/F</v>
          </cell>
          <cell r="G104">
            <v>0</v>
          </cell>
          <cell r="H104">
            <v>16241.04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COMSUMO DE COMBUSTIBLE</v>
          </cell>
          <cell r="C105" t="str">
            <v>A010010011500002244</v>
          </cell>
          <cell r="D105">
            <v>42186</v>
          </cell>
          <cell r="E105">
            <v>12438</v>
          </cell>
          <cell r="F105" t="str">
            <v>S/F</v>
          </cell>
          <cell r="G105">
            <v>0</v>
          </cell>
          <cell r="H105">
            <v>12438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CONSUMO DE COMBUSTIBLE</v>
          </cell>
          <cell r="C106" t="str">
            <v>A010010011500002208</v>
          </cell>
          <cell r="D106">
            <v>42154</v>
          </cell>
          <cell r="E106">
            <v>13330</v>
          </cell>
          <cell r="F106" t="str">
            <v>S/F</v>
          </cell>
          <cell r="G106">
            <v>0</v>
          </cell>
          <cell r="H106">
            <v>13330</v>
          </cell>
          <cell r="I106" t="str">
            <v xml:space="preserve">VENCIDO </v>
          </cell>
        </row>
        <row r="107">
          <cell r="A107" t="str">
            <v>ESTACION FERNANDEZ COMERCIAL</v>
          </cell>
          <cell r="B107" t="str">
            <v>COMSUMO DE COMBUSTIBLE</v>
          </cell>
          <cell r="C107" t="str">
            <v>A010010011500002273</v>
          </cell>
          <cell r="D107">
            <v>42215</v>
          </cell>
          <cell r="E107">
            <v>11469.75</v>
          </cell>
          <cell r="F107" t="str">
            <v>S/F</v>
          </cell>
          <cell r="G107">
            <v>0</v>
          </cell>
          <cell r="H107">
            <v>11469.75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CONSUMO DE COMBUSTIBLE</v>
          </cell>
          <cell r="C108" t="str">
            <v>A010010011500002059</v>
          </cell>
          <cell r="D108">
            <v>42161</v>
          </cell>
          <cell r="E108">
            <v>68295</v>
          </cell>
          <cell r="F108" t="str">
            <v>S/F</v>
          </cell>
          <cell r="G108">
            <v>0</v>
          </cell>
          <cell r="H108">
            <v>68295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A010010011500002220</v>
          </cell>
          <cell r="D109">
            <v>42231</v>
          </cell>
          <cell r="E109">
            <v>148980.20000000001</v>
          </cell>
          <cell r="F109" t="str">
            <v>S/F</v>
          </cell>
          <cell r="G109">
            <v>0</v>
          </cell>
          <cell r="H109">
            <v>148980.20000000001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A010010011500002162</v>
          </cell>
          <cell r="D110">
            <v>42203</v>
          </cell>
          <cell r="E110">
            <v>129458.8</v>
          </cell>
          <cell r="F110" t="str">
            <v>S/F</v>
          </cell>
          <cell r="G110">
            <v>0</v>
          </cell>
          <cell r="H110">
            <v>129458.8</v>
          </cell>
          <cell r="I110" t="str">
            <v xml:space="preserve">VENCIDO </v>
          </cell>
        </row>
        <row r="111">
          <cell r="A111" t="str">
            <v>ELIAS PEREZ COMBUSTIBLE, S.R.L,</v>
          </cell>
          <cell r="B111" t="str">
            <v>COMSUMO DE COMBUSTIBLE</v>
          </cell>
          <cell r="C111" t="str">
            <v>A010010011500002264</v>
          </cell>
          <cell r="D111">
            <v>42257</v>
          </cell>
          <cell r="E111">
            <v>125874</v>
          </cell>
          <cell r="F111" t="str">
            <v>S/F</v>
          </cell>
          <cell r="G111">
            <v>0</v>
          </cell>
          <cell r="H111">
            <v>125874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A010010011500003126</v>
          </cell>
          <cell r="D112">
            <v>42079</v>
          </cell>
          <cell r="E112">
            <v>10030</v>
          </cell>
          <cell r="F112" t="str">
            <v>S/F</v>
          </cell>
          <cell r="G112">
            <v>0</v>
          </cell>
          <cell r="H112">
            <v>10030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A010010011500003142</v>
          </cell>
          <cell r="D113">
            <v>42083</v>
          </cell>
          <cell r="E113">
            <v>24780</v>
          </cell>
          <cell r="F113" t="str">
            <v>S/F</v>
          </cell>
          <cell r="G113">
            <v>0</v>
          </cell>
          <cell r="H113">
            <v>24780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A010010011500003140</v>
          </cell>
          <cell r="D114">
            <v>42083</v>
          </cell>
          <cell r="E114">
            <v>58292</v>
          </cell>
          <cell r="F114" t="str">
            <v>S/F</v>
          </cell>
          <cell r="G114">
            <v>0</v>
          </cell>
          <cell r="H114">
            <v>58292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A010010011500003139</v>
          </cell>
          <cell r="D115">
            <v>42083</v>
          </cell>
          <cell r="E115">
            <v>47790</v>
          </cell>
          <cell r="F115" t="str">
            <v>S/F</v>
          </cell>
          <cell r="G115">
            <v>0</v>
          </cell>
          <cell r="H115">
            <v>47790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A010010011500003171</v>
          </cell>
          <cell r="D116">
            <v>42104</v>
          </cell>
          <cell r="E116">
            <v>164728</v>
          </cell>
          <cell r="F116" t="str">
            <v>S/F</v>
          </cell>
          <cell r="G116">
            <v>0</v>
          </cell>
          <cell r="H116">
            <v>164728</v>
          </cell>
          <cell r="I116" t="str">
            <v xml:space="preserve">VENCIDO </v>
          </cell>
        </row>
        <row r="117">
          <cell r="A117" t="str">
            <v>F&amp;G OFFICE SOLUTION, S.R.L,</v>
          </cell>
          <cell r="B117" t="str">
            <v>EQUIPO DE OFICINA</v>
          </cell>
          <cell r="C117" t="str">
            <v>A010010011500003204</v>
          </cell>
          <cell r="D117">
            <v>42117</v>
          </cell>
          <cell r="E117">
            <v>116088.4</v>
          </cell>
          <cell r="F117" t="str">
            <v>S/F</v>
          </cell>
          <cell r="G117">
            <v>0</v>
          </cell>
          <cell r="H117">
            <v>116088.4</v>
          </cell>
          <cell r="I117" t="str">
            <v xml:space="preserve">VENCIDO </v>
          </cell>
        </row>
        <row r="118">
          <cell r="A118" t="str">
            <v>FLORISTERIA JARDIN CORAZON</v>
          </cell>
          <cell r="B118" t="str">
            <v>CORONA FLORES</v>
          </cell>
          <cell r="C118" t="str">
            <v>B1500000292</v>
          </cell>
          <cell r="D118">
            <v>43860</v>
          </cell>
          <cell r="E118">
            <v>12000.01</v>
          </cell>
          <cell r="F118" t="str">
            <v>S/F</v>
          </cell>
          <cell r="G118">
            <v>0</v>
          </cell>
          <cell r="H118">
            <v>12000.01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FLORAL</v>
          </cell>
          <cell r="C119" t="str">
            <v>A080010011500000657</v>
          </cell>
          <cell r="D119">
            <v>42069</v>
          </cell>
          <cell r="E119">
            <v>12000</v>
          </cell>
          <cell r="F119" t="str">
            <v>S/F</v>
          </cell>
          <cell r="G119">
            <v>0</v>
          </cell>
          <cell r="H119">
            <v>12000</v>
          </cell>
          <cell r="I119" t="str">
            <v xml:space="preserve">VENCIDO </v>
          </cell>
        </row>
        <row r="120">
          <cell r="A120" t="str">
            <v>FLORISTERIA LA PRIMAVERA C X A</v>
          </cell>
          <cell r="B120" t="str">
            <v>CORONA VARIADAS</v>
          </cell>
          <cell r="C120" t="str">
            <v>A020010011400001676</v>
          </cell>
          <cell r="D120">
            <v>42047</v>
          </cell>
          <cell r="E120">
            <v>4500</v>
          </cell>
          <cell r="F120" t="str">
            <v>S/F</v>
          </cell>
          <cell r="G120">
            <v>0</v>
          </cell>
          <cell r="H120">
            <v>4500</v>
          </cell>
          <cell r="I120" t="str">
            <v xml:space="preserve">VENCIDO </v>
          </cell>
        </row>
        <row r="121">
          <cell r="A121" t="str">
            <v>FOTO MOVIL INDUSTRIAL</v>
          </cell>
          <cell r="B121" t="str">
            <v>CARNET IMPRESOS</v>
          </cell>
          <cell r="C121" t="str">
            <v>P010010011502468412</v>
          </cell>
          <cell r="D121">
            <v>41766</v>
          </cell>
          <cell r="E121">
            <v>1416</v>
          </cell>
          <cell r="F121" t="str">
            <v>S/F</v>
          </cell>
          <cell r="G121">
            <v>0</v>
          </cell>
          <cell r="H121">
            <v>1416</v>
          </cell>
          <cell r="I121" t="str">
            <v xml:space="preserve">VENCIDO </v>
          </cell>
        </row>
        <row r="122">
          <cell r="A122" t="str">
            <v>ON THE GRILL RESTAURANT</v>
          </cell>
          <cell r="B122" t="str">
            <v>ALQUILER DE CUBIERTERIA</v>
          </cell>
          <cell r="C122" t="str">
            <v>A0100100115000000178</v>
          </cell>
          <cell r="D122">
            <v>42014</v>
          </cell>
          <cell r="E122">
            <v>10463.6</v>
          </cell>
          <cell r="F122" t="str">
            <v>S/F</v>
          </cell>
          <cell r="G122">
            <v>0</v>
          </cell>
          <cell r="H122">
            <v>10463.6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A010010011500000127</v>
          </cell>
          <cell r="D123">
            <v>41858</v>
          </cell>
          <cell r="E123">
            <v>25680</v>
          </cell>
          <cell r="F123" t="str">
            <v>S/F</v>
          </cell>
          <cell r="G123">
            <v>0</v>
          </cell>
          <cell r="H123">
            <v>25680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A010010011500000104</v>
          </cell>
          <cell r="D124">
            <v>41718</v>
          </cell>
          <cell r="E124">
            <v>199020</v>
          </cell>
          <cell r="F124" t="str">
            <v>S/F</v>
          </cell>
          <cell r="G124">
            <v>0</v>
          </cell>
          <cell r="H124">
            <v>199020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A010001001150000143</v>
          </cell>
          <cell r="D125">
            <v>41907</v>
          </cell>
          <cell r="E125">
            <v>206615</v>
          </cell>
          <cell r="F125" t="str">
            <v>S/F</v>
          </cell>
          <cell r="G125">
            <v>0</v>
          </cell>
          <cell r="H125">
            <v>206615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A010010011500000118</v>
          </cell>
          <cell r="D126">
            <v>41779</v>
          </cell>
          <cell r="E126">
            <v>199020</v>
          </cell>
          <cell r="F126" t="str">
            <v>S/F</v>
          </cell>
          <cell r="G126">
            <v>0</v>
          </cell>
          <cell r="H126">
            <v>199020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A010010011500000124</v>
          </cell>
          <cell r="D127">
            <v>41840</v>
          </cell>
          <cell r="E127">
            <v>192600</v>
          </cell>
          <cell r="F127" t="str">
            <v>S/F</v>
          </cell>
          <cell r="G127">
            <v>0</v>
          </cell>
          <cell r="H127">
            <v>192600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>A010010011500000144</v>
          </cell>
          <cell r="D128">
            <v>41884</v>
          </cell>
          <cell r="E128">
            <v>11310</v>
          </cell>
          <cell r="F128" t="str">
            <v>S/F</v>
          </cell>
          <cell r="G128">
            <v>0</v>
          </cell>
          <cell r="H128">
            <v>11310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 xml:space="preserve">A010010011500000121         </v>
          </cell>
          <cell r="D129">
            <v>41810</v>
          </cell>
          <cell r="E129">
            <v>192600</v>
          </cell>
          <cell r="F129" t="str">
            <v>S/F</v>
          </cell>
          <cell r="G129">
            <v>0</v>
          </cell>
          <cell r="H129">
            <v>192600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A010010011500000143</v>
          </cell>
          <cell r="D130">
            <v>41880</v>
          </cell>
          <cell r="E130">
            <v>16492</v>
          </cell>
          <cell r="F130" t="str">
            <v>S/F</v>
          </cell>
          <cell r="G130">
            <v>0</v>
          </cell>
          <cell r="H130">
            <v>16492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>A010010011500000111</v>
          </cell>
          <cell r="D131">
            <v>41749</v>
          </cell>
          <cell r="E131">
            <v>179760</v>
          </cell>
          <cell r="F131" t="str">
            <v>S/F</v>
          </cell>
          <cell r="G131">
            <v>0</v>
          </cell>
          <cell r="H131">
            <v>179760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 xml:space="preserve"> A010010011500000133</v>
          </cell>
          <cell r="D132">
            <v>41868</v>
          </cell>
          <cell r="E132">
            <v>5630</v>
          </cell>
          <cell r="F132" t="str">
            <v>S/F</v>
          </cell>
          <cell r="G132">
            <v>0</v>
          </cell>
          <cell r="H132">
            <v>5630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A010010011500000126</v>
          </cell>
          <cell r="D133">
            <v>41858</v>
          </cell>
          <cell r="E133">
            <v>16890</v>
          </cell>
          <cell r="F133" t="str">
            <v>S/F</v>
          </cell>
          <cell r="G133">
            <v>0</v>
          </cell>
          <cell r="H133">
            <v>16890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A010010011500000134</v>
          </cell>
          <cell r="D134">
            <v>41870</v>
          </cell>
          <cell r="E134">
            <v>32984</v>
          </cell>
          <cell r="F134" t="str">
            <v>S/F</v>
          </cell>
          <cell r="G134">
            <v>0</v>
          </cell>
          <cell r="H134">
            <v>32984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A010010011500000136</v>
          </cell>
          <cell r="D135">
            <v>41874</v>
          </cell>
          <cell r="E135">
            <v>38520</v>
          </cell>
          <cell r="F135" t="str">
            <v>S/F</v>
          </cell>
          <cell r="G135">
            <v>0</v>
          </cell>
          <cell r="H135">
            <v>38520</v>
          </cell>
          <cell r="I135" t="str">
            <v xml:space="preserve">VENCIDO </v>
          </cell>
        </row>
        <row r="136">
          <cell r="A136" t="str">
            <v>FAST AUTO RENT-CAR</v>
          </cell>
          <cell r="B136" t="str">
            <v>ALQUILER DE VEHICULO</v>
          </cell>
          <cell r="C136" t="str">
            <v>A010010011500000139</v>
          </cell>
          <cell r="D136">
            <v>41880</v>
          </cell>
          <cell r="E136">
            <v>50778</v>
          </cell>
          <cell r="F136" t="str">
            <v>S/F</v>
          </cell>
          <cell r="G136">
            <v>0</v>
          </cell>
          <cell r="H136">
            <v>50778</v>
          </cell>
          <cell r="I136" t="str">
            <v xml:space="preserve">VENCIDO </v>
          </cell>
        </row>
        <row r="137">
          <cell r="A137" t="str">
            <v>FRANCISCA M CESPEDES</v>
          </cell>
          <cell r="B137" t="str">
            <v>NOTARIZACION DE ACTA</v>
          </cell>
          <cell r="C137" t="str">
            <v>B1500000004</v>
          </cell>
          <cell r="D137">
            <v>43647</v>
          </cell>
          <cell r="E137">
            <v>22125</v>
          </cell>
          <cell r="F137" t="str">
            <v>S/F</v>
          </cell>
          <cell r="G137">
            <v>0</v>
          </cell>
          <cell r="H137">
            <v>22125</v>
          </cell>
          <cell r="I137" t="str">
            <v xml:space="preserve">VENCIDO </v>
          </cell>
        </row>
        <row r="138">
          <cell r="A138" t="str">
            <v>GARCIA RIVERA Y ASOC.</v>
          </cell>
          <cell r="B138" t="str">
            <v>SPOT PUBLICITARIO</v>
          </cell>
          <cell r="C138" t="str">
            <v>B1500000024</v>
          </cell>
          <cell r="D138">
            <v>43817</v>
          </cell>
          <cell r="E138">
            <v>100300</v>
          </cell>
          <cell r="F138" t="str">
            <v>S/F</v>
          </cell>
          <cell r="G138">
            <v>0</v>
          </cell>
          <cell r="H138">
            <v>100300</v>
          </cell>
          <cell r="I138" t="str">
            <v xml:space="preserve">VENCIDO </v>
          </cell>
        </row>
        <row r="139">
          <cell r="A139" t="str">
            <v>NELSON SOLUCIONES</v>
          </cell>
          <cell r="B139" t="str">
            <v>MATERIALES DE OFICINA</v>
          </cell>
          <cell r="C139" t="str">
            <v>A010010011500000022</v>
          </cell>
          <cell r="D139" t="str">
            <v>6/31/2016</v>
          </cell>
          <cell r="E139">
            <v>426940.52</v>
          </cell>
          <cell r="F139" t="str">
            <v>S/F</v>
          </cell>
          <cell r="G139">
            <v>0</v>
          </cell>
          <cell r="H139">
            <v>426940.52</v>
          </cell>
          <cell r="I139" t="str">
            <v xml:space="preserve">VENCIDO </v>
          </cell>
        </row>
        <row r="140">
          <cell r="A140" t="str">
            <v>ON THE GRILL RESTAURANT</v>
          </cell>
          <cell r="B140" t="str">
            <v>ALMUERZO Y DESECHABLES</v>
          </cell>
          <cell r="C140" t="str">
            <v>A010010011500000022</v>
          </cell>
          <cell r="D140">
            <v>42408</v>
          </cell>
          <cell r="E140">
            <v>73626</v>
          </cell>
          <cell r="F140" t="str">
            <v>S/F</v>
          </cell>
          <cell r="G140">
            <v>0</v>
          </cell>
          <cell r="H140">
            <v>73626</v>
          </cell>
          <cell r="I140" t="str">
            <v xml:space="preserve">VENCIDO </v>
          </cell>
        </row>
        <row r="141">
          <cell r="A141" t="str">
            <v>GUARANIEX ALCANTARA POLANCO</v>
          </cell>
          <cell r="B141" t="str">
            <v>SIN SOPORTE</v>
          </cell>
          <cell r="C141" t="str">
            <v>093-0044552-6</v>
          </cell>
          <cell r="D141">
            <v>41803</v>
          </cell>
          <cell r="E141">
            <v>8000</v>
          </cell>
          <cell r="F141" t="str">
            <v>S/F</v>
          </cell>
          <cell r="G141">
            <v>0</v>
          </cell>
          <cell r="H141">
            <v>8000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MASCARILLA</v>
          </cell>
          <cell r="C142" t="str">
            <v>B1500000166</v>
          </cell>
          <cell r="D142">
            <v>44052</v>
          </cell>
          <cell r="E142">
            <v>89680</v>
          </cell>
          <cell r="F142" t="str">
            <v>S/F</v>
          </cell>
          <cell r="G142">
            <v>0</v>
          </cell>
          <cell r="H142">
            <v>89680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COMPRA DE MATERIALES DE OFICINA</v>
          </cell>
          <cell r="C143" t="str">
            <v>B1500000164</v>
          </cell>
          <cell r="D143">
            <v>44051</v>
          </cell>
          <cell r="E143">
            <v>69489.440000000002</v>
          </cell>
          <cell r="F143" t="str">
            <v>S/F</v>
          </cell>
          <cell r="G143">
            <v>0</v>
          </cell>
          <cell r="H143">
            <v>69489.440000000002</v>
          </cell>
          <cell r="I143" t="str">
            <v xml:space="preserve">VENCIDO </v>
          </cell>
        </row>
        <row r="144">
          <cell r="A144" t="str">
            <v>GRUHEN NATIONAL SUPPLY</v>
          </cell>
          <cell r="B144" t="str">
            <v>REPARACION DE FOTOCOPIADORA</v>
          </cell>
          <cell r="C144" t="str">
            <v>B1500000075</v>
          </cell>
          <cell r="D144">
            <v>43742</v>
          </cell>
          <cell r="E144">
            <v>41160.160000000003</v>
          </cell>
          <cell r="F144" t="str">
            <v>S/F</v>
          </cell>
          <cell r="G144">
            <v>0</v>
          </cell>
          <cell r="H144">
            <v>41160.160000000003</v>
          </cell>
          <cell r="I144" t="str">
            <v xml:space="preserve">VENCIDO </v>
          </cell>
        </row>
        <row r="145">
          <cell r="A145" t="str">
            <v>GEAR FX</v>
          </cell>
          <cell r="B145" t="str">
            <v>SERVICIO DE ASESORIA PRENSA</v>
          </cell>
          <cell r="C145" t="str">
            <v>A010010010100000180</v>
          </cell>
          <cell r="D145">
            <v>42814</v>
          </cell>
          <cell r="E145">
            <v>79060</v>
          </cell>
          <cell r="F145" t="str">
            <v>S/F</v>
          </cell>
          <cell r="G145">
            <v>0</v>
          </cell>
          <cell r="H145">
            <v>79060</v>
          </cell>
          <cell r="I145" t="str">
            <v xml:space="preserve">VENCIDO </v>
          </cell>
        </row>
        <row r="146">
          <cell r="A146" t="str">
            <v>VIC ELECTRONICA,S.R.L,</v>
          </cell>
          <cell r="B146" t="str">
            <v>REPARACION DE INVERSOR</v>
          </cell>
          <cell r="C146" t="str">
            <v>A010010011500000022</v>
          </cell>
          <cell r="D146">
            <v>42722</v>
          </cell>
          <cell r="E146">
            <v>5900</v>
          </cell>
          <cell r="F146" t="str">
            <v>S/F</v>
          </cell>
          <cell r="G146">
            <v>0</v>
          </cell>
          <cell r="H146">
            <v>5900</v>
          </cell>
          <cell r="I146" t="str">
            <v xml:space="preserve">VENCIDO </v>
          </cell>
        </row>
        <row r="147">
          <cell r="A147" t="str">
            <v>HANIEL CASTRO</v>
          </cell>
          <cell r="B147" t="str">
            <v>ELABORACION DE ENTRADA</v>
          </cell>
          <cell r="C147" t="str">
            <v>B1500000002</v>
          </cell>
          <cell r="D147">
            <v>43860</v>
          </cell>
          <cell r="E147">
            <v>117398.2</v>
          </cell>
          <cell r="F147" t="str">
            <v>S/F</v>
          </cell>
          <cell r="G147">
            <v>0</v>
          </cell>
          <cell r="H147">
            <v>117398.2</v>
          </cell>
          <cell r="I147" t="str">
            <v xml:space="preserve">VENCIDO </v>
          </cell>
        </row>
        <row r="148">
          <cell r="A148" t="str">
            <v>ON THE GRILL RESTAURANT</v>
          </cell>
          <cell r="B148" t="str">
            <v>ALQUILER DE CUBIERTERIA</v>
          </cell>
          <cell r="C148" t="str">
            <v>A010010011500000023</v>
          </cell>
          <cell r="D148">
            <v>42748</v>
          </cell>
          <cell r="E148">
            <v>13740.94</v>
          </cell>
          <cell r="F148" t="str">
            <v>S/F</v>
          </cell>
          <cell r="G148">
            <v>0</v>
          </cell>
          <cell r="H148">
            <v>13740.94</v>
          </cell>
          <cell r="I148" t="str">
            <v xml:space="preserve">VENCIDO </v>
          </cell>
        </row>
        <row r="149">
          <cell r="A149" t="str">
            <v>IMPORTADORA DOPEL</v>
          </cell>
          <cell r="B149" t="str">
            <v>COMPRA TRITURADOR Y GRAP</v>
          </cell>
          <cell r="C149" t="str">
            <v>B1500000384</v>
          </cell>
          <cell r="D149">
            <v>43699</v>
          </cell>
          <cell r="E149">
            <v>91031.1</v>
          </cell>
          <cell r="F149" t="str">
            <v>S/F</v>
          </cell>
          <cell r="G149">
            <v>0</v>
          </cell>
          <cell r="H149">
            <v>91031.1</v>
          </cell>
          <cell r="I149" t="str">
            <v xml:space="preserve">VENCIDO </v>
          </cell>
        </row>
        <row r="150">
          <cell r="A150" t="str">
            <v>VIC ELECTRONICA,S.R.L,</v>
          </cell>
          <cell r="B150" t="str">
            <v>REPARACION DE INVERSOR</v>
          </cell>
          <cell r="C150" t="str">
            <v>A010010011500000023</v>
          </cell>
          <cell r="D150">
            <v>41626</v>
          </cell>
          <cell r="E150">
            <v>4779</v>
          </cell>
          <cell r="F150" t="str">
            <v>S/F</v>
          </cell>
          <cell r="G150">
            <v>0</v>
          </cell>
          <cell r="H150">
            <v>4779</v>
          </cell>
          <cell r="I150" t="str">
            <v xml:space="preserve">VENCIDO </v>
          </cell>
        </row>
        <row r="151">
          <cell r="A151" t="str">
            <v>NELSON SOLUCIONES</v>
          </cell>
          <cell r="B151" t="str">
            <v>ESTATUTO ENCUADERNADO</v>
          </cell>
          <cell r="C151" t="str">
            <v>A010010011500000033</v>
          </cell>
          <cell r="D151">
            <v>42693</v>
          </cell>
          <cell r="E151">
            <v>74812</v>
          </cell>
          <cell r="F151" t="str">
            <v>S/F</v>
          </cell>
          <cell r="G151">
            <v>0</v>
          </cell>
          <cell r="H151">
            <v>74812</v>
          </cell>
          <cell r="I151" t="str">
            <v xml:space="preserve">VENCIDO </v>
          </cell>
        </row>
        <row r="152">
          <cell r="A152" t="str">
            <v>INVERSIONES HNOS. ARISTY</v>
          </cell>
          <cell r="B152" t="str">
            <v>BUFFET</v>
          </cell>
          <cell r="C152" t="str">
            <v>A0101010011500000050</v>
          </cell>
          <cell r="D152">
            <v>42259</v>
          </cell>
          <cell r="E152">
            <v>30798</v>
          </cell>
          <cell r="F152" t="str">
            <v>S/F</v>
          </cell>
          <cell r="G152">
            <v>0</v>
          </cell>
          <cell r="H152">
            <v>30798</v>
          </cell>
          <cell r="I152" t="str">
            <v xml:space="preserve">VENCIDO </v>
          </cell>
        </row>
        <row r="153">
          <cell r="A153" t="str">
            <v>INAPA</v>
          </cell>
          <cell r="B153" t="str">
            <v>SERVICIOS AGUA POTABLE</v>
          </cell>
          <cell r="C153" t="str">
            <v>P.A 749</v>
          </cell>
          <cell r="D153">
            <v>42068</v>
          </cell>
          <cell r="E153">
            <v>8267.9</v>
          </cell>
          <cell r="F153" t="str">
            <v>S/F</v>
          </cell>
          <cell r="G153">
            <v>0</v>
          </cell>
          <cell r="H153">
            <v>8267.9</v>
          </cell>
          <cell r="I153" t="str">
            <v xml:space="preserve">VENCIDO </v>
          </cell>
        </row>
        <row r="154">
          <cell r="A154" t="str">
            <v>TCONET</v>
          </cell>
          <cell r="B154" t="str">
            <v>COMPRA DE TONER</v>
          </cell>
          <cell r="C154" t="str">
            <v>A010010011500000033</v>
          </cell>
          <cell r="D154">
            <v>42033</v>
          </cell>
          <cell r="E154">
            <v>320915.31</v>
          </cell>
          <cell r="F154" t="str">
            <v>S/F</v>
          </cell>
          <cell r="G154">
            <v>0</v>
          </cell>
          <cell r="H154">
            <v>320915.31</v>
          </cell>
          <cell r="I154" t="str">
            <v xml:space="preserve">VENCIDO </v>
          </cell>
        </row>
        <row r="155">
          <cell r="A155" t="str">
            <v>(COOPNATEDO).INC.</v>
          </cell>
          <cell r="B155" t="str">
            <v>CONFECION DE PUERTA</v>
          </cell>
          <cell r="C155" t="str">
            <v>A010010011500000041</v>
          </cell>
          <cell r="D155">
            <v>42474</v>
          </cell>
          <cell r="E155">
            <v>37878</v>
          </cell>
          <cell r="F155" t="str">
            <v>S/F</v>
          </cell>
          <cell r="G155">
            <v>0</v>
          </cell>
          <cell r="H155">
            <v>37878</v>
          </cell>
          <cell r="I155" t="str">
            <v xml:space="preserve">VENCIDO </v>
          </cell>
        </row>
        <row r="156">
          <cell r="A156" t="str">
            <v>MARCOS COMIDAS EMPRESARIAL</v>
          </cell>
          <cell r="B156" t="str">
            <v xml:space="preserve">ALMUERZO Y ALQUILER </v>
          </cell>
          <cell r="C156" t="str">
            <v>A010010011500000041</v>
          </cell>
          <cell r="D156">
            <v>42613</v>
          </cell>
          <cell r="E156">
            <v>56638.82</v>
          </cell>
          <cell r="F156" t="str">
            <v>S/F</v>
          </cell>
          <cell r="G156">
            <v>0</v>
          </cell>
          <cell r="H156">
            <v>56638.82</v>
          </cell>
          <cell r="I156" t="str">
            <v xml:space="preserve">VENCIDO </v>
          </cell>
        </row>
        <row r="157">
          <cell r="A157" t="str">
            <v>ZEUBOT TECNOLOGIA, SRL.</v>
          </cell>
          <cell r="B157" t="str">
            <v>SOPORTE TECNICO</v>
          </cell>
          <cell r="C157" t="str">
            <v>A010010011500000041</v>
          </cell>
          <cell r="D157">
            <v>42210</v>
          </cell>
          <cell r="E157">
            <v>1500</v>
          </cell>
          <cell r="F157" t="str">
            <v>S/F</v>
          </cell>
          <cell r="G157">
            <v>0</v>
          </cell>
          <cell r="H157">
            <v>1500</v>
          </cell>
          <cell r="I157" t="str">
            <v xml:space="preserve">VENCIDO </v>
          </cell>
        </row>
        <row r="158">
          <cell r="A158" t="str">
            <v xml:space="preserve">JACINTO SANTOS SANTOS </v>
          </cell>
          <cell r="B158" t="str">
            <v>NOTARIZACION DE ACTA</v>
          </cell>
          <cell r="C158" t="str">
            <v>A010010011500000007</v>
          </cell>
          <cell r="D158">
            <v>42858</v>
          </cell>
          <cell r="E158">
            <v>8260</v>
          </cell>
          <cell r="F158" t="str">
            <v>S/F</v>
          </cell>
          <cell r="G158">
            <v>0</v>
          </cell>
          <cell r="H158">
            <v>8260</v>
          </cell>
          <cell r="I158" t="str">
            <v xml:space="preserve">VENCIDO </v>
          </cell>
        </row>
        <row r="159">
          <cell r="A159" t="str">
            <v>JOSEFINA ALMEIDA</v>
          </cell>
          <cell r="B159" t="str">
            <v>ALQUILER</v>
          </cell>
          <cell r="C159">
            <v>100869379</v>
          </cell>
          <cell r="D159" t="str">
            <v>8/17 A 9/20</v>
          </cell>
          <cell r="E159">
            <v>2176823.88</v>
          </cell>
          <cell r="F159" t="str">
            <v>S/F</v>
          </cell>
          <cell r="G159">
            <v>0</v>
          </cell>
          <cell r="H159">
            <v>2176823.88</v>
          </cell>
          <cell r="I159" t="str">
            <v xml:space="preserve">VENCIDO </v>
          </cell>
        </row>
        <row r="160">
          <cell r="A160" t="str">
            <v>JUNTA AGRO EMPRESARIAL DOM.</v>
          </cell>
          <cell r="B160" t="str">
            <v xml:space="preserve">ENCUENTRO NACIONAL </v>
          </cell>
          <cell r="C160" t="str">
            <v>A010010010100014221</v>
          </cell>
          <cell r="D160">
            <v>41889</v>
          </cell>
          <cell r="E160">
            <v>36400</v>
          </cell>
          <cell r="F160" t="str">
            <v>S/F</v>
          </cell>
          <cell r="G160">
            <v>0</v>
          </cell>
          <cell r="H160">
            <v>36400</v>
          </cell>
          <cell r="I160" t="str">
            <v xml:space="preserve">VENCIDO </v>
          </cell>
        </row>
        <row r="161">
          <cell r="A161" t="str">
            <v>JUAN FCO. FANITH PEREZ</v>
          </cell>
          <cell r="B161" t="str">
            <v>NOTARIZACION DE ACUERDO</v>
          </cell>
          <cell r="C161" t="str">
            <v>P010010011502830121</v>
          </cell>
          <cell r="D161">
            <v>42766</v>
          </cell>
          <cell r="E161">
            <v>5000</v>
          </cell>
          <cell r="F161" t="str">
            <v>S/F</v>
          </cell>
          <cell r="G161">
            <v>0</v>
          </cell>
          <cell r="H161">
            <v>5000</v>
          </cell>
          <cell r="I161" t="str">
            <v xml:space="preserve">VENCIDO </v>
          </cell>
        </row>
        <row r="162">
          <cell r="A162" t="str">
            <v>JUAN MORALES REYES</v>
          </cell>
          <cell r="B162" t="str">
            <v>SENTENCIA</v>
          </cell>
          <cell r="C162" t="str">
            <v>10829/98</v>
          </cell>
          <cell r="D162">
            <v>35999</v>
          </cell>
          <cell r="E162">
            <v>397600</v>
          </cell>
          <cell r="F162" t="str">
            <v>S/F</v>
          </cell>
          <cell r="G162">
            <v>0</v>
          </cell>
          <cell r="H162">
            <v>397600</v>
          </cell>
          <cell r="I162" t="str">
            <v xml:space="preserve">VENCIDO </v>
          </cell>
        </row>
        <row r="163">
          <cell r="A163" t="str">
            <v>KREO PUBLICIDAD</v>
          </cell>
          <cell r="B163" t="str">
            <v xml:space="preserve">PUBLICACION PERIODICO </v>
          </cell>
          <cell r="C163" t="str">
            <v>A010010011500000778</v>
          </cell>
          <cell r="D163">
            <v>42224</v>
          </cell>
          <cell r="E163">
            <v>5805.6</v>
          </cell>
          <cell r="F163" t="str">
            <v>S/F</v>
          </cell>
          <cell r="G163">
            <v>0</v>
          </cell>
          <cell r="H163">
            <v>5805.6</v>
          </cell>
          <cell r="I163" t="str">
            <v xml:space="preserve">VENCIDO </v>
          </cell>
        </row>
        <row r="164">
          <cell r="A164" t="str">
            <v>KENDAL RAMON PINEDA R.</v>
          </cell>
          <cell r="B164" t="str">
            <v>TRABAJO DE HERRERIA</v>
          </cell>
          <cell r="C164" t="str">
            <v>P010010011500703210</v>
          </cell>
          <cell r="D164">
            <v>41710</v>
          </cell>
          <cell r="E164">
            <v>32000</v>
          </cell>
          <cell r="F164" t="str">
            <v>S/F</v>
          </cell>
          <cell r="G164">
            <v>0</v>
          </cell>
          <cell r="H164">
            <v>32000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CAMBIO DEL DRUM</v>
          </cell>
          <cell r="C165" t="str">
            <v>A010010011500000182</v>
          </cell>
          <cell r="D165">
            <v>42636</v>
          </cell>
          <cell r="E165">
            <v>14750</v>
          </cell>
          <cell r="F165" t="str">
            <v>S/F</v>
          </cell>
          <cell r="G165">
            <v>0</v>
          </cell>
          <cell r="H165">
            <v>14750</v>
          </cell>
          <cell r="I165" t="str">
            <v xml:space="preserve">VENCIDO </v>
          </cell>
        </row>
        <row r="166">
          <cell r="A166" t="str">
            <v>SHOP CAMARA</v>
          </cell>
          <cell r="B166" t="str">
            <v>MANTENIMIENTO DEL SENSOR</v>
          </cell>
          <cell r="C166" t="str">
            <v>A01000100011500000140</v>
          </cell>
          <cell r="D166">
            <v>42295</v>
          </cell>
          <cell r="E166">
            <v>7316</v>
          </cell>
          <cell r="F166" t="str">
            <v>S/F</v>
          </cell>
          <cell r="G166">
            <v>0</v>
          </cell>
          <cell r="H166">
            <v>7316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P010010011502071105</v>
          </cell>
          <cell r="D167">
            <v>41742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LUIS PATRICIO MATOS</v>
          </cell>
          <cell r="B168" t="str">
            <v>SERVICIO PRESTADO</v>
          </cell>
          <cell r="C168" t="str">
            <v>P010010011502071104</v>
          </cell>
          <cell r="D168">
            <v>41740</v>
          </cell>
          <cell r="E168">
            <v>2500</v>
          </cell>
          <cell r="F168" t="str">
            <v>S/F</v>
          </cell>
          <cell r="G168">
            <v>0</v>
          </cell>
          <cell r="H168">
            <v>2500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A010010011500004883</v>
          </cell>
          <cell r="D169">
            <v>41904</v>
          </cell>
          <cell r="E169">
            <v>156975.57</v>
          </cell>
          <cell r="F169" t="str">
            <v>S/F</v>
          </cell>
          <cell r="G169">
            <v>0</v>
          </cell>
          <cell r="H169">
            <v>156975.57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A010010011500004933</v>
          </cell>
          <cell r="D170">
            <v>41933</v>
          </cell>
          <cell r="E170">
            <v>157615.88</v>
          </cell>
          <cell r="F170" t="str">
            <v>S/F</v>
          </cell>
          <cell r="G170">
            <v>0</v>
          </cell>
          <cell r="H170">
            <v>157615.88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A010010011500005262</v>
          </cell>
          <cell r="D171">
            <v>42153</v>
          </cell>
          <cell r="E171">
            <v>61947.86</v>
          </cell>
          <cell r="F171" t="str">
            <v>S/F</v>
          </cell>
          <cell r="G171">
            <v>0</v>
          </cell>
          <cell r="H171">
            <v>61947.86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A010010011500004956</v>
          </cell>
          <cell r="D172">
            <v>41953</v>
          </cell>
          <cell r="E172">
            <v>26108.21</v>
          </cell>
          <cell r="F172" t="str">
            <v>S/F</v>
          </cell>
          <cell r="G172">
            <v>0</v>
          </cell>
          <cell r="H172">
            <v>26108.21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A010010011500004971</v>
          </cell>
          <cell r="D173">
            <v>41964</v>
          </cell>
          <cell r="E173">
            <v>158047.9</v>
          </cell>
          <cell r="F173" t="str">
            <v>S/F</v>
          </cell>
          <cell r="G173">
            <v>0</v>
          </cell>
          <cell r="H173">
            <v>158047.9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A010010011500005355</v>
          </cell>
          <cell r="D174">
            <v>42238</v>
          </cell>
          <cell r="E174">
            <v>14886.88</v>
          </cell>
          <cell r="F174" t="str">
            <v>S/F</v>
          </cell>
          <cell r="G174">
            <v>0</v>
          </cell>
          <cell r="H174">
            <v>14886.88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A010010011500005126</v>
          </cell>
          <cell r="D175">
            <v>42081</v>
          </cell>
          <cell r="E175">
            <v>161648.07999999999</v>
          </cell>
          <cell r="F175" t="str">
            <v>S/F</v>
          </cell>
          <cell r="G175">
            <v>0</v>
          </cell>
          <cell r="H175">
            <v>161648.07999999999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A010010011500005106</v>
          </cell>
          <cell r="D176" t="str">
            <v>2/30/2015</v>
          </cell>
          <cell r="E176">
            <v>73919.73</v>
          </cell>
          <cell r="F176" t="str">
            <v>S/F</v>
          </cell>
          <cell r="G176">
            <v>0</v>
          </cell>
          <cell r="H176">
            <v>73919.73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A010010011500005246</v>
          </cell>
          <cell r="D177">
            <v>42143</v>
          </cell>
          <cell r="E177">
            <v>161468.07</v>
          </cell>
          <cell r="F177" t="str">
            <v>S/F</v>
          </cell>
          <cell r="G177">
            <v>0</v>
          </cell>
          <cell r="H177">
            <v>161468.07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A010010011500005261</v>
          </cell>
          <cell r="D178">
            <v>42153</v>
          </cell>
          <cell r="E178">
            <v>53882.69</v>
          </cell>
          <cell r="F178" t="str">
            <v>S/F</v>
          </cell>
          <cell r="G178">
            <v>0</v>
          </cell>
          <cell r="H178">
            <v>53882.69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A010010011500005356</v>
          </cell>
          <cell r="D179">
            <v>42238</v>
          </cell>
          <cell r="E179">
            <v>7443.44</v>
          </cell>
          <cell r="F179" t="str">
            <v>S/F</v>
          </cell>
          <cell r="G179">
            <v>0</v>
          </cell>
          <cell r="H179">
            <v>7443.44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A010010011500005186</v>
          </cell>
          <cell r="D180">
            <v>42117</v>
          </cell>
          <cell r="E180">
            <v>161468.07</v>
          </cell>
          <cell r="F180" t="str">
            <v>S/F</v>
          </cell>
          <cell r="G180">
            <v>0</v>
          </cell>
          <cell r="H180">
            <v>161468.07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A010010011500005150</v>
          </cell>
          <cell r="D181">
            <v>42091</v>
          </cell>
          <cell r="E181">
            <v>71567.39</v>
          </cell>
          <cell r="F181" t="str">
            <v>S/F</v>
          </cell>
          <cell r="G181">
            <v>0</v>
          </cell>
          <cell r="H181">
            <v>71567.39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A010010011500005218</v>
          </cell>
          <cell r="D182">
            <v>42124</v>
          </cell>
          <cell r="E182">
            <v>73049.62</v>
          </cell>
          <cell r="F182" t="str">
            <v>S/F</v>
          </cell>
          <cell r="G182">
            <v>0</v>
          </cell>
          <cell r="H182">
            <v>73049.62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A010010011500005085</v>
          </cell>
          <cell r="D183">
            <v>42035</v>
          </cell>
          <cell r="E183">
            <v>70685.25</v>
          </cell>
          <cell r="F183" t="str">
            <v>S/F</v>
          </cell>
          <cell r="G183">
            <v>0</v>
          </cell>
          <cell r="H183">
            <v>70685.25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A010010011500005099</v>
          </cell>
          <cell r="D184">
            <v>42054</v>
          </cell>
          <cell r="E184">
            <v>160388.01999999999</v>
          </cell>
          <cell r="F184" t="str">
            <v>S/F</v>
          </cell>
          <cell r="G184">
            <v>0</v>
          </cell>
          <cell r="H184">
            <v>160388.01999999999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A010010011500005056</v>
          </cell>
          <cell r="D185">
            <v>41659</v>
          </cell>
          <cell r="E185">
            <v>159163.96</v>
          </cell>
          <cell r="F185" t="str">
            <v>S/F</v>
          </cell>
          <cell r="G185">
            <v>0</v>
          </cell>
          <cell r="H185">
            <v>159163.96</v>
          </cell>
          <cell r="I185" t="str">
            <v xml:space="preserve">VENCIDO </v>
          </cell>
        </row>
        <row r="186">
          <cell r="A186" t="str">
            <v>LEASING DE LS HISPANIOLA, S.R.L.</v>
          </cell>
          <cell r="B186" t="str">
            <v>ALQUILER DE VEHICULO</v>
          </cell>
          <cell r="C186" t="str">
            <v>A010010011500005006</v>
          </cell>
          <cell r="D186">
            <v>41993</v>
          </cell>
          <cell r="E186">
            <v>158947.95000000001</v>
          </cell>
          <cell r="F186" t="str">
            <v>S/F</v>
          </cell>
          <cell r="G186">
            <v>0</v>
          </cell>
          <cell r="H186">
            <v>158947.95000000001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A010010011500000275</v>
          </cell>
          <cell r="D187">
            <v>42185</v>
          </cell>
          <cell r="E187">
            <v>2400</v>
          </cell>
          <cell r="F187" t="str">
            <v>S/F</v>
          </cell>
          <cell r="G187">
            <v>0</v>
          </cell>
          <cell r="H187">
            <v>2400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A010010010100007162</v>
          </cell>
          <cell r="D188">
            <v>42065</v>
          </cell>
          <cell r="E188">
            <v>8000</v>
          </cell>
          <cell r="F188" t="str">
            <v>S/F</v>
          </cell>
          <cell r="G188">
            <v>0</v>
          </cell>
          <cell r="H188">
            <v>8000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A010010010100006600</v>
          </cell>
          <cell r="D189">
            <v>41680</v>
          </cell>
          <cell r="E189">
            <v>7200</v>
          </cell>
          <cell r="F189" t="str">
            <v>S/F</v>
          </cell>
          <cell r="G189">
            <v>0</v>
          </cell>
          <cell r="H189">
            <v>7200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A010010010100006532</v>
          </cell>
          <cell r="D190">
            <v>41861</v>
          </cell>
          <cell r="E190">
            <v>6400</v>
          </cell>
          <cell r="F190" t="str">
            <v>S/F</v>
          </cell>
          <cell r="G190">
            <v>0</v>
          </cell>
          <cell r="H190">
            <v>6400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A010010010100006441</v>
          </cell>
          <cell r="D191">
            <v>41831</v>
          </cell>
          <cell r="E191">
            <v>10400</v>
          </cell>
          <cell r="F191" t="str">
            <v>S/F</v>
          </cell>
          <cell r="G191">
            <v>0</v>
          </cell>
          <cell r="H191">
            <v>10400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A010010010100006896</v>
          </cell>
          <cell r="D192">
            <v>41976</v>
          </cell>
          <cell r="E192">
            <v>4800</v>
          </cell>
          <cell r="F192" t="str">
            <v>S/F</v>
          </cell>
          <cell r="G192">
            <v>0</v>
          </cell>
          <cell r="H192">
            <v>4800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A010010010100006799</v>
          </cell>
          <cell r="D193">
            <v>41944</v>
          </cell>
          <cell r="E193">
            <v>2400</v>
          </cell>
          <cell r="F193" t="str">
            <v>S/F</v>
          </cell>
          <cell r="G193">
            <v>0</v>
          </cell>
          <cell r="H193">
            <v>2400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A010010010100007269</v>
          </cell>
          <cell r="D194">
            <v>42098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A010010011500000303</v>
          </cell>
          <cell r="D195">
            <v>41883</v>
          </cell>
          <cell r="E195">
            <v>8000</v>
          </cell>
          <cell r="F195" t="str">
            <v>S/F</v>
          </cell>
          <cell r="G195">
            <v>0</v>
          </cell>
          <cell r="H195">
            <v>8000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A010010010100006997</v>
          </cell>
          <cell r="D196">
            <v>41800</v>
          </cell>
          <cell r="E196">
            <v>2400</v>
          </cell>
          <cell r="F196" t="str">
            <v>S/F</v>
          </cell>
          <cell r="G196">
            <v>0</v>
          </cell>
          <cell r="H196">
            <v>2400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A010010010100006344</v>
          </cell>
          <cell r="D197">
            <v>41800</v>
          </cell>
          <cell r="E197">
            <v>800</v>
          </cell>
          <cell r="F197" t="str">
            <v>S/F</v>
          </cell>
          <cell r="G197">
            <v>0</v>
          </cell>
          <cell r="H197">
            <v>800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A010010011500000270</v>
          </cell>
          <cell r="D198">
            <v>42131</v>
          </cell>
          <cell r="E198">
            <v>11200</v>
          </cell>
          <cell r="F198" t="str">
            <v>S/F</v>
          </cell>
          <cell r="G198">
            <v>0</v>
          </cell>
          <cell r="H198">
            <v>11200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A010010010100006706</v>
          </cell>
          <cell r="D199">
            <v>41913</v>
          </cell>
          <cell r="E199">
            <v>800</v>
          </cell>
          <cell r="F199" t="str">
            <v>S/F</v>
          </cell>
          <cell r="G199">
            <v>0</v>
          </cell>
          <cell r="H199">
            <v>800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A010010011500000292</v>
          </cell>
          <cell r="D200">
            <v>42219</v>
          </cell>
          <cell r="E200">
            <v>6400</v>
          </cell>
          <cell r="F200" t="str">
            <v>S/F</v>
          </cell>
          <cell r="G200">
            <v>0</v>
          </cell>
          <cell r="H200">
            <v>6400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A010010010100006249</v>
          </cell>
          <cell r="D201">
            <v>41768</v>
          </cell>
          <cell r="E201">
            <v>1600</v>
          </cell>
          <cell r="F201" t="str">
            <v>S/F</v>
          </cell>
          <cell r="G201">
            <v>0</v>
          </cell>
          <cell r="H201">
            <v>1600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A0100100101400005077</v>
          </cell>
          <cell r="D202">
            <v>41370</v>
          </cell>
          <cell r="E202">
            <v>11200</v>
          </cell>
          <cell r="F202" t="str">
            <v>S/F</v>
          </cell>
          <cell r="G202">
            <v>0</v>
          </cell>
          <cell r="H202">
            <v>11200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A010010010100005147</v>
          </cell>
          <cell r="D203">
            <v>41398</v>
          </cell>
          <cell r="E203">
            <v>4000</v>
          </cell>
          <cell r="F203" t="str">
            <v>S/F</v>
          </cell>
          <cell r="G203">
            <v>0</v>
          </cell>
          <cell r="H203">
            <v>4000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A010010010100005417</v>
          </cell>
          <cell r="D204">
            <v>41459</v>
          </cell>
          <cell r="E204">
            <v>7200</v>
          </cell>
          <cell r="F204" t="str">
            <v>S/F</v>
          </cell>
          <cell r="G204">
            <v>0</v>
          </cell>
          <cell r="H204">
            <v>7200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A010010010100005615</v>
          </cell>
          <cell r="D205">
            <v>41556</v>
          </cell>
          <cell r="E205">
            <v>3200</v>
          </cell>
          <cell r="F205" t="str">
            <v>S/F</v>
          </cell>
          <cell r="G205">
            <v>0</v>
          </cell>
          <cell r="H205">
            <v>3200</v>
          </cell>
          <cell r="I205" t="str">
            <v xml:space="preserve">VENCIDO </v>
          </cell>
        </row>
        <row r="206">
          <cell r="A206" t="str">
            <v>LABORATORIO VALDEZ AGUASVIVA</v>
          </cell>
          <cell r="B206" t="str">
            <v>ANALISIS CLINICOS</v>
          </cell>
          <cell r="C206" t="str">
            <v>A010010010100005792</v>
          </cell>
          <cell r="D206">
            <v>41620</v>
          </cell>
          <cell r="E206">
            <v>7200</v>
          </cell>
          <cell r="F206" t="str">
            <v>S/F</v>
          </cell>
          <cell r="G206">
            <v>0</v>
          </cell>
          <cell r="H206">
            <v>7200</v>
          </cell>
          <cell r="I206" t="str">
            <v xml:space="preserve">VENCIDO </v>
          </cell>
        </row>
        <row r="207">
          <cell r="A207" t="str">
            <v>MAPS MECHANIC SERVICE</v>
          </cell>
          <cell r="B207" t="str">
            <v>ALQUILER DE GRUA</v>
          </cell>
          <cell r="C207" t="str">
            <v>B1500000009</v>
          </cell>
          <cell r="D207">
            <v>43479</v>
          </cell>
          <cell r="E207">
            <v>11800</v>
          </cell>
          <cell r="F207" t="str">
            <v>S/F</v>
          </cell>
          <cell r="G207">
            <v>0</v>
          </cell>
          <cell r="H207">
            <v>11800</v>
          </cell>
          <cell r="I207" t="str">
            <v xml:space="preserve">VENCIDO </v>
          </cell>
        </row>
        <row r="208">
          <cell r="A208" t="str">
            <v>MARCOS ESPINOSA ULLOA</v>
          </cell>
          <cell r="B208" t="str">
            <v>SERVICIO DE ABOGADO</v>
          </cell>
          <cell r="C208">
            <v>110063112</v>
          </cell>
          <cell r="D208">
            <v>41716</v>
          </cell>
          <cell r="E208">
            <v>20000</v>
          </cell>
          <cell r="F208" t="str">
            <v>S/F</v>
          </cell>
          <cell r="G208">
            <v>0</v>
          </cell>
          <cell r="H208">
            <v>20000</v>
          </cell>
          <cell r="I208" t="str">
            <v xml:space="preserve">VENCIDO </v>
          </cell>
        </row>
        <row r="209">
          <cell r="A209" t="str">
            <v>NELSON SOLUCIONES</v>
          </cell>
          <cell r="B209" t="str">
            <v xml:space="preserve">TARJETAS PRESENTACION </v>
          </cell>
          <cell r="C209" t="str">
            <v>A010010011500000043</v>
          </cell>
          <cell r="D209">
            <v>42827</v>
          </cell>
          <cell r="E209">
            <v>102810.6</v>
          </cell>
          <cell r="F209" t="str">
            <v>S/F</v>
          </cell>
          <cell r="G209">
            <v>0</v>
          </cell>
          <cell r="H209">
            <v>102810.6</v>
          </cell>
          <cell r="I209" t="str">
            <v xml:space="preserve">VENCIDO </v>
          </cell>
        </row>
        <row r="210">
          <cell r="A210" t="str">
            <v>MELIDA HORTENSIA PANIAGUA</v>
          </cell>
          <cell r="B210" t="str">
            <v>CURSO ETIQUETAS Y PROTOCOLO</v>
          </cell>
          <cell r="C210" t="str">
            <v>P010010011502793403</v>
          </cell>
          <cell r="D210">
            <v>41838</v>
          </cell>
          <cell r="E210">
            <v>8000</v>
          </cell>
          <cell r="F210" t="str">
            <v>S/F</v>
          </cell>
          <cell r="G210">
            <v>0</v>
          </cell>
          <cell r="H210">
            <v>8000</v>
          </cell>
          <cell r="I210" t="str">
            <v xml:space="preserve">VENCIDO </v>
          </cell>
        </row>
        <row r="211">
          <cell r="A211" t="str">
            <v>MARKETING MANAGEMENT, SRL</v>
          </cell>
          <cell r="B211" t="str">
            <v>PICADERA</v>
          </cell>
          <cell r="C211" t="str">
            <v>A010010011500000034</v>
          </cell>
          <cell r="D211">
            <v>42756</v>
          </cell>
          <cell r="E211">
            <v>18850.5</v>
          </cell>
          <cell r="F211" t="str">
            <v>S/F</v>
          </cell>
          <cell r="G211">
            <v>0</v>
          </cell>
          <cell r="H211">
            <v>18850.5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A010010011500001021</v>
          </cell>
          <cell r="D212">
            <v>42087</v>
          </cell>
          <cell r="E212">
            <v>6560.8</v>
          </cell>
          <cell r="F212" t="str">
            <v>S/F</v>
          </cell>
          <cell r="G212">
            <v>0</v>
          </cell>
          <cell r="H212">
            <v>6560.8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A010010011500001022</v>
          </cell>
          <cell r="D213">
            <v>42088</v>
          </cell>
          <cell r="E213">
            <v>28084</v>
          </cell>
          <cell r="F213" t="str">
            <v>S/F</v>
          </cell>
          <cell r="G213">
            <v>0</v>
          </cell>
          <cell r="H213">
            <v>28084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A010010011500000956</v>
          </cell>
          <cell r="D214">
            <v>41944</v>
          </cell>
          <cell r="E214">
            <v>73620.7</v>
          </cell>
          <cell r="F214" t="str">
            <v>S/F</v>
          </cell>
          <cell r="G214">
            <v>0</v>
          </cell>
          <cell r="H214">
            <v>73620.7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A010010011500000960</v>
          </cell>
          <cell r="D215">
            <v>41950</v>
          </cell>
          <cell r="E215">
            <v>12154</v>
          </cell>
          <cell r="F215" t="str">
            <v>S/F</v>
          </cell>
          <cell r="G215">
            <v>0</v>
          </cell>
          <cell r="H215">
            <v>12154</v>
          </cell>
          <cell r="I215" t="str">
            <v xml:space="preserve">VENCIDO </v>
          </cell>
        </row>
        <row r="216">
          <cell r="A216" t="str">
            <v>NUNEZ DIAZ AUTO PARTS, S.R.L</v>
          </cell>
          <cell r="B216" t="str">
            <v>PIEZAS VEHICULO</v>
          </cell>
          <cell r="C216" t="str">
            <v>A010010011500000961</v>
          </cell>
          <cell r="D216">
            <v>41950</v>
          </cell>
          <cell r="E216">
            <v>48665.56</v>
          </cell>
          <cell r="F216" t="str">
            <v>S/F</v>
          </cell>
          <cell r="G216">
            <v>0</v>
          </cell>
          <cell r="H216">
            <v>48665.56</v>
          </cell>
          <cell r="I216" t="str">
            <v xml:space="preserve">VENCIDO </v>
          </cell>
        </row>
        <row r="217">
          <cell r="A217" t="str">
            <v>ZEUBOT TECNOLOGIA, SRL.</v>
          </cell>
          <cell r="B217" t="str">
            <v>SOPORTE TECNICO</v>
          </cell>
          <cell r="C217" t="str">
            <v>A010010011500000043</v>
          </cell>
          <cell r="D217">
            <v>42223</v>
          </cell>
          <cell r="E217">
            <v>1500</v>
          </cell>
          <cell r="F217" t="str">
            <v>S/F</v>
          </cell>
          <cell r="G217">
            <v>0</v>
          </cell>
          <cell r="H217">
            <v>1500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A010010011500001130</v>
          </cell>
          <cell r="D218">
            <v>42134</v>
          </cell>
          <cell r="E218">
            <v>19293</v>
          </cell>
          <cell r="F218" t="str">
            <v>S/F</v>
          </cell>
          <cell r="G218">
            <v>0</v>
          </cell>
          <cell r="H218">
            <v>19293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A010010011500001140</v>
          </cell>
          <cell r="D219">
            <v>42154</v>
          </cell>
          <cell r="E219">
            <v>34163.360000000001</v>
          </cell>
          <cell r="F219" t="str">
            <v>S/F</v>
          </cell>
          <cell r="G219">
            <v>0</v>
          </cell>
          <cell r="H219">
            <v>34163.360000000001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A010010011500001086</v>
          </cell>
          <cell r="D220">
            <v>42075</v>
          </cell>
          <cell r="E220">
            <v>39663.01</v>
          </cell>
          <cell r="F220" t="str">
            <v>S/F</v>
          </cell>
          <cell r="G220">
            <v>0</v>
          </cell>
          <cell r="H220">
            <v>39663.01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A010010011500001121</v>
          </cell>
          <cell r="D221" t="str">
            <v>4/31/2015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A010010011500001131</v>
          </cell>
          <cell r="D222">
            <v>42137</v>
          </cell>
          <cell r="E222">
            <v>6089.98</v>
          </cell>
          <cell r="F222" t="str">
            <v>S/F</v>
          </cell>
          <cell r="G222">
            <v>0</v>
          </cell>
          <cell r="H222">
            <v>6089.98</v>
          </cell>
          <cell r="I222" t="str">
            <v xml:space="preserve">VENCIDO </v>
          </cell>
        </row>
        <row r="223">
          <cell r="A223" t="str">
            <v>NATIONAL PETROLEUM, S.A.</v>
          </cell>
          <cell r="B223" t="str">
            <v>COMPRA DE NEUMATICO</v>
          </cell>
          <cell r="C223" t="str">
            <v>A010010011500001156</v>
          </cell>
          <cell r="D223">
            <v>42137</v>
          </cell>
          <cell r="E223">
            <v>12600</v>
          </cell>
          <cell r="F223" t="str">
            <v>S/F</v>
          </cell>
          <cell r="G223">
            <v>0</v>
          </cell>
          <cell r="H223">
            <v>12600</v>
          </cell>
          <cell r="I223" t="str">
            <v xml:space="preserve">VENCIDO </v>
          </cell>
        </row>
        <row r="224">
          <cell r="A224" t="str">
            <v>INVERSIONES HNOS. ARISTY</v>
          </cell>
          <cell r="B224" t="str">
            <v>COFFET BREAK</v>
          </cell>
          <cell r="C224" t="str">
            <v>A010010011500000049</v>
          </cell>
          <cell r="D224">
            <v>42254</v>
          </cell>
          <cell r="E224">
            <v>21771</v>
          </cell>
          <cell r="F224" t="str">
            <v>S/F</v>
          </cell>
          <cell r="G224">
            <v>0</v>
          </cell>
          <cell r="H224">
            <v>21771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IMPRESION FULL COLOR</v>
          </cell>
          <cell r="C225" t="str">
            <v>A010010011500000049</v>
          </cell>
          <cell r="D225">
            <v>42908</v>
          </cell>
          <cell r="E225">
            <v>32733.200000000001</v>
          </cell>
          <cell r="F225" t="str">
            <v>S/F</v>
          </cell>
          <cell r="G225">
            <v>0</v>
          </cell>
          <cell r="H225">
            <v>32733.200000000001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A010010011500000027</v>
          </cell>
          <cell r="D226">
            <v>42374</v>
          </cell>
          <cell r="E226">
            <v>93810</v>
          </cell>
          <cell r="F226" t="str">
            <v>S/F</v>
          </cell>
          <cell r="G226">
            <v>0</v>
          </cell>
          <cell r="H226">
            <v>93810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EQUIPO DE OFICINA</v>
          </cell>
          <cell r="C227" t="str">
            <v>A010010011500000031</v>
          </cell>
          <cell r="D227">
            <v>42709</v>
          </cell>
          <cell r="E227">
            <v>82482</v>
          </cell>
          <cell r="F227" t="str">
            <v>S/F</v>
          </cell>
          <cell r="G227">
            <v>0</v>
          </cell>
          <cell r="H227">
            <v>82482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>CERTIFICADOS</v>
          </cell>
          <cell r="C228" t="str">
            <v>A010010011500000036</v>
          </cell>
          <cell r="D228">
            <v>42374</v>
          </cell>
          <cell r="E228">
            <v>28320</v>
          </cell>
          <cell r="F228" t="str">
            <v>S/F</v>
          </cell>
          <cell r="G228">
            <v>0</v>
          </cell>
          <cell r="H228">
            <v>28320</v>
          </cell>
          <cell r="I228" t="str">
            <v xml:space="preserve">VENCIDO </v>
          </cell>
        </row>
        <row r="229">
          <cell r="A229" t="str">
            <v>NELSON SOLUCIONES</v>
          </cell>
          <cell r="B229" t="str">
            <v xml:space="preserve">TARJETAS PRESENTACION </v>
          </cell>
          <cell r="C229" t="str">
            <v>A010010011500000040</v>
          </cell>
          <cell r="D229">
            <v>42412</v>
          </cell>
          <cell r="E229">
            <v>47200</v>
          </cell>
          <cell r="F229" t="str">
            <v>S/F</v>
          </cell>
          <cell r="G229">
            <v>0</v>
          </cell>
          <cell r="H229">
            <v>47200</v>
          </cell>
          <cell r="I229" t="str">
            <v xml:space="preserve">VENCIDO </v>
          </cell>
        </row>
        <row r="230">
          <cell r="A230" t="str">
            <v>INVERSIONES HNOS. ARISTY</v>
          </cell>
          <cell r="B230" t="str">
            <v>BUFFET</v>
          </cell>
          <cell r="C230" t="str">
            <v>A010010011500000051</v>
          </cell>
          <cell r="D230">
            <v>42257</v>
          </cell>
          <cell r="E230">
            <v>15045</v>
          </cell>
          <cell r="F230" t="str">
            <v>S/F</v>
          </cell>
          <cell r="G230">
            <v>0</v>
          </cell>
          <cell r="H230">
            <v>15045</v>
          </cell>
          <cell r="I230" t="str">
            <v xml:space="preserve">VENCIDO </v>
          </cell>
        </row>
        <row r="231">
          <cell r="A231" t="str">
            <v>NELSON SOLUCIONES</v>
          </cell>
          <cell r="B231" t="str">
            <v>PAPEL TIMBRADO</v>
          </cell>
          <cell r="C231" t="str">
            <v>A010010011500000060</v>
          </cell>
          <cell r="D231">
            <v>43748</v>
          </cell>
          <cell r="E231">
            <v>432888.9</v>
          </cell>
          <cell r="F231" t="str">
            <v>S/F</v>
          </cell>
          <cell r="G231">
            <v>0</v>
          </cell>
          <cell r="H231">
            <v>432888.9</v>
          </cell>
          <cell r="I231" t="str">
            <v xml:space="preserve">VENCIDO </v>
          </cell>
        </row>
        <row r="232">
          <cell r="A232" t="str">
            <v>ON THE GRILL RESTAURANT</v>
          </cell>
          <cell r="B232" t="str">
            <v>ALMUERZO Y DESECHABLES</v>
          </cell>
          <cell r="C232" t="str">
            <v>A010010011500000051</v>
          </cell>
          <cell r="D232">
            <v>42491</v>
          </cell>
          <cell r="E232">
            <v>20685.400000000001</v>
          </cell>
          <cell r="F232" t="str">
            <v>S/F</v>
          </cell>
          <cell r="G232">
            <v>0</v>
          </cell>
          <cell r="H232">
            <v>20685.400000000001</v>
          </cell>
          <cell r="I232" t="str">
            <v xml:space="preserve">VENCIDO </v>
          </cell>
        </row>
        <row r="233">
          <cell r="A233" t="str">
            <v>B.O MANAGEMENTAL</v>
          </cell>
          <cell r="B233" t="str">
            <v>DEPOSITAR PARA ALQUILER</v>
          </cell>
          <cell r="C233" t="str">
            <v>A010010011500000061</v>
          </cell>
          <cell r="D233">
            <v>42891</v>
          </cell>
          <cell r="E233">
            <v>99000</v>
          </cell>
          <cell r="F233" t="str">
            <v>S/F</v>
          </cell>
          <cell r="G233">
            <v>0</v>
          </cell>
          <cell r="H233">
            <v>99000</v>
          </cell>
          <cell r="I233" t="str">
            <v xml:space="preserve">VENCIDO </v>
          </cell>
        </row>
        <row r="234">
          <cell r="A234" t="str">
            <v>ON THE GRILL RESTAURANT</v>
          </cell>
          <cell r="B234" t="str">
            <v xml:space="preserve">BUFFET Y ALQUILER </v>
          </cell>
          <cell r="C234" t="str">
            <v>A010010011500000061</v>
          </cell>
          <cell r="D234">
            <v>42624</v>
          </cell>
          <cell r="E234">
            <v>14755.9</v>
          </cell>
          <cell r="F234" t="str">
            <v>S/F</v>
          </cell>
          <cell r="G234">
            <v>0</v>
          </cell>
          <cell r="H234">
            <v>14755.9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EQUIPO OFICINA</v>
          </cell>
          <cell r="C235" t="str">
            <v>A010010011500011672</v>
          </cell>
          <cell r="D235">
            <v>42291</v>
          </cell>
          <cell r="E235">
            <v>3152.96</v>
          </cell>
          <cell r="F235" t="str">
            <v>S/F</v>
          </cell>
          <cell r="G235">
            <v>0</v>
          </cell>
          <cell r="H235">
            <v>3152.96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COMPRA ARTICULO OFICINA</v>
          </cell>
          <cell r="C236" t="str">
            <v>A010010011500011499</v>
          </cell>
          <cell r="D236">
            <v>42250</v>
          </cell>
          <cell r="E236">
            <v>84324.01</v>
          </cell>
          <cell r="F236" t="str">
            <v>S/F</v>
          </cell>
          <cell r="G236">
            <v>0</v>
          </cell>
          <cell r="H236">
            <v>84324.01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MATERIALES DESECHABLES</v>
          </cell>
          <cell r="C237" t="str">
            <v>A010010011500011400</v>
          </cell>
          <cell r="D237">
            <v>42218</v>
          </cell>
          <cell r="E237">
            <v>39152.400000000001</v>
          </cell>
          <cell r="F237" t="str">
            <v>S/F</v>
          </cell>
          <cell r="G237">
            <v>0</v>
          </cell>
          <cell r="H237">
            <v>39152.400000000001</v>
          </cell>
          <cell r="I237" t="str">
            <v xml:space="preserve">VENCIDO </v>
          </cell>
        </row>
        <row r="238">
          <cell r="A238" t="str">
            <v>OFFITEK SRL</v>
          </cell>
          <cell r="B238" t="str">
            <v>EQUIPO DE OFICINA</v>
          </cell>
          <cell r="C238" t="str">
            <v>A010010011500010932</v>
          </cell>
          <cell r="D238">
            <v>42088</v>
          </cell>
          <cell r="E238">
            <v>24242.39</v>
          </cell>
          <cell r="F238" t="str">
            <v>S/F</v>
          </cell>
          <cell r="G238">
            <v>0</v>
          </cell>
          <cell r="H238">
            <v>24242.39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A010010011500000078</v>
          </cell>
          <cell r="D239">
            <v>42699</v>
          </cell>
          <cell r="E239">
            <v>17346</v>
          </cell>
          <cell r="F239" t="str">
            <v>S/F</v>
          </cell>
          <cell r="G239">
            <v>0</v>
          </cell>
          <cell r="H239">
            <v>17346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>ALMUERZO Y DESECHABLES</v>
          </cell>
          <cell r="C240" t="str">
            <v>A010010011500000075</v>
          </cell>
          <cell r="D240">
            <v>42688</v>
          </cell>
          <cell r="E240">
            <v>14219</v>
          </cell>
          <cell r="F240" t="str">
            <v>S/F</v>
          </cell>
          <cell r="G240">
            <v>0</v>
          </cell>
          <cell r="H240">
            <v>14219</v>
          </cell>
          <cell r="I240" t="str">
            <v xml:space="preserve">VENCIDO </v>
          </cell>
        </row>
        <row r="241">
          <cell r="A241" t="str">
            <v>ON THE GRILL RESTAURANT</v>
          </cell>
          <cell r="B241" t="str">
            <v xml:space="preserve">ALMUERZO Y ALQUILER </v>
          </cell>
          <cell r="C241" t="str">
            <v>A010010011500000039</v>
          </cell>
          <cell r="D241">
            <v>42371</v>
          </cell>
          <cell r="E241">
            <v>76640.399999999994</v>
          </cell>
          <cell r="F241" t="str">
            <v>S/F</v>
          </cell>
          <cell r="G241">
            <v>0</v>
          </cell>
          <cell r="H241">
            <v>76640.399999999994</v>
          </cell>
          <cell r="I241" t="str">
            <v xml:space="preserve">VENCIDO </v>
          </cell>
        </row>
        <row r="242">
          <cell r="A242" t="str">
            <v>ESPIRMAN AUTO PARTS, S.R.L.</v>
          </cell>
          <cell r="B242" t="str">
            <v>PIEZAS VEHICULO</v>
          </cell>
          <cell r="C242" t="str">
            <v>A010010011500001087</v>
          </cell>
          <cell r="D242">
            <v>42188</v>
          </cell>
          <cell r="E242">
            <v>3805.5</v>
          </cell>
          <cell r="F242" t="str">
            <v>S/F</v>
          </cell>
          <cell r="G242">
            <v>0</v>
          </cell>
          <cell r="H242">
            <v>3805.5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 xml:space="preserve">ALMUERZO Y ALQUILER </v>
          </cell>
          <cell r="C243" t="str">
            <v>A010010011500000062</v>
          </cell>
          <cell r="D243">
            <v>42630</v>
          </cell>
          <cell r="E243">
            <v>11870.8</v>
          </cell>
          <cell r="F243" t="str">
            <v>S/F</v>
          </cell>
          <cell r="G243">
            <v>0</v>
          </cell>
          <cell r="H243">
            <v>11870.8</v>
          </cell>
          <cell r="I243" t="str">
            <v xml:space="preserve">VENCIDO </v>
          </cell>
        </row>
        <row r="244">
          <cell r="A244" t="str">
            <v>ON THE GRILL RESTAURANT</v>
          </cell>
          <cell r="B244" t="str">
            <v>ALMUERZO Y DESECHABLES</v>
          </cell>
          <cell r="C244" t="str">
            <v>A010010011500000052</v>
          </cell>
          <cell r="D244">
            <v>42471</v>
          </cell>
          <cell r="E244">
            <v>19470</v>
          </cell>
          <cell r="F244" t="str">
            <v>S/F</v>
          </cell>
          <cell r="G244">
            <v>0</v>
          </cell>
          <cell r="H244">
            <v>19470</v>
          </cell>
          <cell r="I244" t="str">
            <v xml:space="preserve">VENCIDO </v>
          </cell>
        </row>
        <row r="245">
          <cell r="A245" t="str">
            <v>NATIONAL PETROLEUM, S.A.</v>
          </cell>
          <cell r="B245" t="str">
            <v>COMPRA DE NEUMATICO</v>
          </cell>
          <cell r="C245" t="str">
            <v>A010010011500001087</v>
          </cell>
          <cell r="D245">
            <v>42315</v>
          </cell>
          <cell r="E245">
            <v>32943.24</v>
          </cell>
          <cell r="F245" t="str">
            <v>S/F</v>
          </cell>
          <cell r="G245">
            <v>0</v>
          </cell>
          <cell r="H245">
            <v>32943.24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COFFET BREAK Y ALQUILER</v>
          </cell>
          <cell r="C246" t="str">
            <v>A010010011500000054</v>
          </cell>
          <cell r="D246">
            <v>42574</v>
          </cell>
          <cell r="E246">
            <v>11328</v>
          </cell>
          <cell r="F246" t="str">
            <v>S/F</v>
          </cell>
          <cell r="G246">
            <v>0</v>
          </cell>
          <cell r="H246">
            <v>11328</v>
          </cell>
          <cell r="I246" t="str">
            <v xml:space="preserve">VENCIDO </v>
          </cell>
        </row>
        <row r="247">
          <cell r="A247" t="str">
            <v>ON THE GRILL RESTAURANT</v>
          </cell>
          <cell r="B247" t="str">
            <v>REFRIGERIO Y ALQUILER</v>
          </cell>
          <cell r="C247" t="str">
            <v>A010010011500000053</v>
          </cell>
          <cell r="D247">
            <v>42572</v>
          </cell>
          <cell r="E247">
            <v>12213</v>
          </cell>
          <cell r="F247" t="str">
            <v>S/F</v>
          </cell>
          <cell r="G247">
            <v>0</v>
          </cell>
          <cell r="H247">
            <v>12213</v>
          </cell>
          <cell r="I247" t="str">
            <v xml:space="preserve">VENCIDO </v>
          </cell>
        </row>
        <row r="248">
          <cell r="A248" t="str">
            <v>COMERCIALIZADORA CREISIL, S.A.</v>
          </cell>
          <cell r="B248" t="str">
            <v>EQUIPO DE OFICINA</v>
          </cell>
          <cell r="C248" t="str">
            <v>A010010011500001333</v>
          </cell>
          <cell r="D248" t="str">
            <v>S/F</v>
          </cell>
          <cell r="E248">
            <v>19352</v>
          </cell>
          <cell r="F248" t="str">
            <v>S/F</v>
          </cell>
          <cell r="G248">
            <v>0</v>
          </cell>
          <cell r="H248">
            <v>19352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A010010011500000050</v>
          </cell>
          <cell r="D249">
            <v>42559</v>
          </cell>
          <cell r="E249">
            <v>21688.400000000001</v>
          </cell>
          <cell r="F249" t="str">
            <v>S/F</v>
          </cell>
          <cell r="G249">
            <v>0</v>
          </cell>
          <cell r="H249">
            <v>21688.400000000001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ALMUERZO Y CUBIERTERIA</v>
          </cell>
          <cell r="C250" t="str">
            <v>A010010011500000046</v>
          </cell>
          <cell r="D250">
            <v>42472</v>
          </cell>
          <cell r="E250">
            <v>27140</v>
          </cell>
          <cell r="F250" t="str">
            <v>S/F</v>
          </cell>
          <cell r="G250">
            <v>0</v>
          </cell>
          <cell r="H250">
            <v>27140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BUFFET Y DESECHABLES</v>
          </cell>
          <cell r="C251" t="str">
            <v>A010010011500000037</v>
          </cell>
          <cell r="D251">
            <v>42439</v>
          </cell>
          <cell r="E251">
            <v>10440</v>
          </cell>
          <cell r="F251" t="str">
            <v>S/F</v>
          </cell>
          <cell r="G251">
            <v>0</v>
          </cell>
          <cell r="H251">
            <v>10440</v>
          </cell>
          <cell r="I251" t="str">
            <v xml:space="preserve">VENCIDO </v>
          </cell>
        </row>
        <row r="252">
          <cell r="A252" t="str">
            <v>ON THE GRILL RESTAURANT</v>
          </cell>
          <cell r="B252" t="str">
            <v>ALMUERZO Y DESECHABLES</v>
          </cell>
          <cell r="C252" t="str">
            <v>A010010011500000015</v>
          </cell>
          <cell r="D252">
            <v>42379</v>
          </cell>
          <cell r="E252">
            <v>34040</v>
          </cell>
          <cell r="F252" t="str">
            <v>S/F</v>
          </cell>
          <cell r="G252">
            <v>0</v>
          </cell>
          <cell r="H252">
            <v>34040</v>
          </cell>
          <cell r="I252" t="str">
            <v xml:space="preserve">VENCIDO </v>
          </cell>
        </row>
        <row r="253">
          <cell r="A253" t="str">
            <v>COMERCIALIZADORA CRISIL</v>
          </cell>
          <cell r="B253" t="str">
            <v>TRES SILLONES</v>
          </cell>
          <cell r="C253" t="str">
            <v>A010010011500001333</v>
          </cell>
          <cell r="D253">
            <v>42082</v>
          </cell>
          <cell r="E253">
            <v>19352</v>
          </cell>
          <cell r="F253" t="str">
            <v>S/F</v>
          </cell>
          <cell r="G253">
            <v>0</v>
          </cell>
          <cell r="H253">
            <v>19352</v>
          </cell>
          <cell r="I253" t="str">
            <v xml:space="preserve">VENCIDO </v>
          </cell>
        </row>
        <row r="254">
          <cell r="A254" t="str">
            <v>ESTACION FERNANDEZ COMERCIAL</v>
          </cell>
          <cell r="B254" t="str">
            <v>CONSUMO DE COMBUSTIBLE</v>
          </cell>
          <cell r="C254" t="str">
            <v>A010010011500001869</v>
          </cell>
          <cell r="D254" t="str">
            <v>4/31/2015</v>
          </cell>
          <cell r="E254">
            <v>12881.5</v>
          </cell>
          <cell r="F254" t="str">
            <v>S/F</v>
          </cell>
          <cell r="G254">
            <v>0</v>
          </cell>
          <cell r="H254">
            <v>12881.5</v>
          </cell>
          <cell r="I254" t="str">
            <v xml:space="preserve">VENCIDO </v>
          </cell>
        </row>
        <row r="255">
          <cell r="A255" t="str">
            <v>SAES SRL</v>
          </cell>
          <cell r="B255" t="str">
            <v>MEDIO MOTOR</v>
          </cell>
          <cell r="C255" t="str">
            <v>A010010011500001869</v>
          </cell>
          <cell r="D255">
            <v>42283</v>
          </cell>
          <cell r="E255">
            <v>88500</v>
          </cell>
          <cell r="F255" t="str">
            <v>S/F</v>
          </cell>
          <cell r="G255">
            <v>0</v>
          </cell>
          <cell r="H255">
            <v>88500</v>
          </cell>
          <cell r="I255" t="str">
            <v xml:space="preserve">VENCIDO </v>
          </cell>
        </row>
        <row r="256">
          <cell r="A256" t="str">
            <v>ON THE GRILL RESTAURANT</v>
          </cell>
          <cell r="B256" t="str">
            <v>MEDIO MOTOR</v>
          </cell>
          <cell r="C256" t="str">
            <v>A010010011500000004</v>
          </cell>
          <cell r="D256">
            <v>42697</v>
          </cell>
          <cell r="E256">
            <v>19293</v>
          </cell>
          <cell r="F256" t="str">
            <v>S/F</v>
          </cell>
          <cell r="G256">
            <v>0</v>
          </cell>
          <cell r="H256">
            <v>19293</v>
          </cell>
          <cell r="I256" t="str">
            <v xml:space="preserve">VENCIDO </v>
          </cell>
        </row>
        <row r="257">
          <cell r="A257" t="str">
            <v>PERIODICO LA INFORMACION</v>
          </cell>
          <cell r="B257" t="str">
            <v>RENOVACION DE SUSCRIPCION</v>
          </cell>
          <cell r="C257" t="str">
            <v>A010010021500001013</v>
          </cell>
          <cell r="D257">
            <v>42118</v>
          </cell>
          <cell r="E257">
            <v>3200</v>
          </cell>
          <cell r="F257" t="str">
            <v>S/F</v>
          </cell>
          <cell r="G257">
            <v>0</v>
          </cell>
          <cell r="H257">
            <v>3200</v>
          </cell>
          <cell r="I257" t="str">
            <v xml:space="preserve">VENCIDO </v>
          </cell>
        </row>
        <row r="258">
          <cell r="A258" t="str">
            <v>PRINT CORP, SRL</v>
          </cell>
          <cell r="B258" t="str">
            <v>COMPRA DE TALONARIO</v>
          </cell>
          <cell r="C258" t="str">
            <v>A010010011500000110</v>
          </cell>
          <cell r="D258" t="str">
            <v>2/29/2015</v>
          </cell>
          <cell r="E258">
            <v>4148</v>
          </cell>
          <cell r="F258" t="str">
            <v>S/F</v>
          </cell>
          <cell r="G258">
            <v>0</v>
          </cell>
          <cell r="H258">
            <v>4148</v>
          </cell>
          <cell r="I258" t="str">
            <v xml:space="preserve">VENCIDO </v>
          </cell>
        </row>
        <row r="259">
          <cell r="A259" t="str">
            <v>PROMOVIDEO</v>
          </cell>
          <cell r="B259" t="str">
            <v>COBERTURA DE PRENSA</v>
          </cell>
          <cell r="C259" t="str">
            <v>B1500000040</v>
          </cell>
          <cell r="D259">
            <v>43493</v>
          </cell>
          <cell r="E259">
            <v>118000</v>
          </cell>
          <cell r="F259" t="str">
            <v>S/F</v>
          </cell>
          <cell r="G259">
            <v>0</v>
          </cell>
          <cell r="H259">
            <v>118000</v>
          </cell>
          <cell r="I259" t="str">
            <v xml:space="preserve">VENCIDO </v>
          </cell>
        </row>
        <row r="260">
          <cell r="A260" t="str">
            <v>REPUESTOS LOS PICHOS</v>
          </cell>
          <cell r="B260" t="str">
            <v>PLATO Y DISCO FRICCION</v>
          </cell>
          <cell r="C260" t="str">
            <v>A010010011500001033</v>
          </cell>
          <cell r="D260">
            <v>42656</v>
          </cell>
          <cell r="E260">
            <v>18800.23</v>
          </cell>
          <cell r="F260" t="str">
            <v>S/F</v>
          </cell>
          <cell r="G260">
            <v>0</v>
          </cell>
          <cell r="H260">
            <v>18800.23</v>
          </cell>
          <cell r="I260" t="str">
            <v xml:space="preserve">VENCIDO </v>
          </cell>
        </row>
        <row r="261">
          <cell r="A261" t="str">
            <v>NELSON SOLUCIONES</v>
          </cell>
          <cell r="B261" t="str">
            <v>MATRIALES DE OFICINA</v>
          </cell>
          <cell r="C261" t="str">
            <v>A010010011500011007</v>
          </cell>
          <cell r="D261">
            <v>42530</v>
          </cell>
          <cell r="E261">
            <v>427678.02</v>
          </cell>
          <cell r="F261" t="str">
            <v>S/F</v>
          </cell>
          <cell r="G261">
            <v>0</v>
          </cell>
          <cell r="H261">
            <v>427678.02</v>
          </cell>
          <cell r="I261" t="str">
            <v xml:space="preserve">VENCIDO </v>
          </cell>
        </row>
        <row r="262">
          <cell r="A262" t="str">
            <v>REVISTA COMERCIAL TV</v>
          </cell>
          <cell r="B262" t="str">
            <v>IMPRESOS</v>
          </cell>
          <cell r="C262" t="str">
            <v>B1500000008</v>
          </cell>
          <cell r="D262">
            <v>43846</v>
          </cell>
          <cell r="E262">
            <v>121776</v>
          </cell>
          <cell r="F262" t="str">
            <v>S/F</v>
          </cell>
          <cell r="G262">
            <v>0</v>
          </cell>
          <cell r="H262">
            <v>121776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P010010011500989723</v>
          </cell>
          <cell r="D263">
            <v>41764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P010010011500989722</v>
          </cell>
          <cell r="D264">
            <v>41757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P010010011500989725</v>
          </cell>
          <cell r="D265">
            <v>41827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P010010011500989726</v>
          </cell>
          <cell r="D266">
            <v>41877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RODOLFO COISCOU DUVERGE</v>
          </cell>
          <cell r="B267" t="str">
            <v>CURSO TALLER DE CAPACITACION</v>
          </cell>
          <cell r="C267" t="str">
            <v>P010010011500989724</v>
          </cell>
          <cell r="D267">
            <v>41808</v>
          </cell>
          <cell r="E267">
            <v>8000</v>
          </cell>
          <cell r="F267" t="str">
            <v>S/F</v>
          </cell>
          <cell r="G267">
            <v>0</v>
          </cell>
          <cell r="H267">
            <v>8000</v>
          </cell>
          <cell r="I267" t="str">
            <v xml:space="preserve">VENCIDO </v>
          </cell>
        </row>
        <row r="268">
          <cell r="A268" t="str">
            <v>REFRIGERACION F&amp;H, SRL,</v>
          </cell>
          <cell r="B268" t="str">
            <v>COMPRA TANQUE GAS Y COMP.</v>
          </cell>
          <cell r="C268" t="str">
            <v>A010010011500000355</v>
          </cell>
          <cell r="D268">
            <v>42183</v>
          </cell>
          <cell r="E268">
            <v>23246</v>
          </cell>
          <cell r="F268" t="str">
            <v>S/F</v>
          </cell>
          <cell r="G268">
            <v>0</v>
          </cell>
          <cell r="H268">
            <v>23246</v>
          </cell>
          <cell r="I268" t="str">
            <v xml:space="preserve">VENCIDO </v>
          </cell>
        </row>
        <row r="269">
          <cell r="A269" t="str">
            <v>REFRICOMFORT. SRL.</v>
          </cell>
          <cell r="B269" t="str">
            <v>COMPRA E INSTALACION DE A/C</v>
          </cell>
          <cell r="C269" t="str">
            <v>A010010011500001017</v>
          </cell>
          <cell r="D269">
            <v>42119</v>
          </cell>
          <cell r="E269">
            <v>44621.760000000002</v>
          </cell>
          <cell r="F269" t="str">
            <v>S/F</v>
          </cell>
          <cell r="G269">
            <v>0</v>
          </cell>
          <cell r="H269">
            <v>44621.760000000002</v>
          </cell>
          <cell r="I269" t="str">
            <v xml:space="preserve">VENCIDO </v>
          </cell>
        </row>
        <row r="270">
          <cell r="A270" t="str">
            <v>RODRIGUEZ ARLEQUIN</v>
          </cell>
          <cell r="B270" t="str">
            <v>PIEZAS VEHICULO</v>
          </cell>
          <cell r="C270" t="str">
            <v>A010010011500000210</v>
          </cell>
          <cell r="D270">
            <v>42903</v>
          </cell>
          <cell r="E270">
            <v>11787.02</v>
          </cell>
          <cell r="F270" t="str">
            <v>S/F</v>
          </cell>
          <cell r="G270">
            <v>0</v>
          </cell>
          <cell r="H270">
            <v>11787.02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BATERIA Y SERV. INSTAL.</v>
          </cell>
          <cell r="C271" t="str">
            <v>A0100100115000079</v>
          </cell>
          <cell r="D271">
            <v>42426</v>
          </cell>
          <cell r="E271">
            <v>32745</v>
          </cell>
          <cell r="F271" t="str">
            <v>S/F</v>
          </cell>
          <cell r="G271">
            <v>0</v>
          </cell>
          <cell r="H271">
            <v>32745</v>
          </cell>
          <cell r="I271" t="str">
            <v xml:space="preserve">VENCIDO </v>
          </cell>
        </row>
        <row r="272">
          <cell r="A272" t="str">
            <v>RACA INDUSTRIAL. SRL.</v>
          </cell>
          <cell r="B272" t="str">
            <v>COMPRA DE INVERSOR</v>
          </cell>
          <cell r="C272" t="str">
            <v>A0100100115000078</v>
          </cell>
          <cell r="D272">
            <v>42426</v>
          </cell>
          <cell r="E272">
            <v>73165.899999999994</v>
          </cell>
          <cell r="F272" t="str">
            <v>S/F</v>
          </cell>
          <cell r="G272">
            <v>0</v>
          </cell>
          <cell r="H272">
            <v>73165.899999999994</v>
          </cell>
          <cell r="I272" t="str">
            <v xml:space="preserve">VENCIDO </v>
          </cell>
        </row>
        <row r="273">
          <cell r="A273" t="str">
            <v>ROBERTO ANTONIO ROSARIO</v>
          </cell>
          <cell r="B273" t="str">
            <v>HONORARIOS</v>
          </cell>
          <cell r="C273" t="str">
            <v>P010010010010106898600</v>
          </cell>
          <cell r="D273">
            <v>42292</v>
          </cell>
          <cell r="E273">
            <v>17700</v>
          </cell>
          <cell r="F273" t="str">
            <v>S/F</v>
          </cell>
          <cell r="G273">
            <v>0</v>
          </cell>
          <cell r="H273">
            <v>17700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B1500000147</v>
          </cell>
          <cell r="D274">
            <v>43952</v>
          </cell>
          <cell r="E274">
            <v>330000</v>
          </cell>
          <cell r="F274" t="str">
            <v>S/F</v>
          </cell>
          <cell r="G274">
            <v>0</v>
          </cell>
          <cell r="H274">
            <v>330000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B1500000146</v>
          </cell>
          <cell r="D275">
            <v>43952</v>
          </cell>
          <cell r="E275">
            <v>25913.99</v>
          </cell>
          <cell r="F275" t="str">
            <v>S/F</v>
          </cell>
          <cell r="G275">
            <v>0</v>
          </cell>
          <cell r="H275">
            <v>25913.99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POLIZA INCENDIO</v>
          </cell>
          <cell r="C276" t="str">
            <v>B1500000145</v>
          </cell>
          <cell r="D276">
            <v>43952</v>
          </cell>
          <cell r="E276">
            <v>38731.99</v>
          </cell>
          <cell r="F276" t="str">
            <v>S/F</v>
          </cell>
          <cell r="G276">
            <v>0</v>
          </cell>
          <cell r="H276">
            <v>38731.99</v>
          </cell>
          <cell r="I276" t="str">
            <v xml:space="preserve">VENCIDO </v>
          </cell>
        </row>
        <row r="277">
          <cell r="A277" t="str">
            <v>SEGURO PATRIA</v>
          </cell>
          <cell r="B277" t="str">
            <v>RENOVACION</v>
          </cell>
          <cell r="C277" t="str">
            <v>B1500000144</v>
          </cell>
          <cell r="D277">
            <v>43922</v>
          </cell>
          <cell r="E277">
            <v>17360.63</v>
          </cell>
          <cell r="F277" t="str">
            <v>S/F</v>
          </cell>
          <cell r="G277">
            <v>0</v>
          </cell>
          <cell r="H277">
            <v>17360.63</v>
          </cell>
          <cell r="I277" t="str">
            <v xml:space="preserve">VENCIDO </v>
          </cell>
        </row>
        <row r="278">
          <cell r="A278" t="str">
            <v>OFFITEK SRL</v>
          </cell>
          <cell r="B278" t="str">
            <v>COMPRA ARTICULO OFICINA</v>
          </cell>
          <cell r="C278" t="str">
            <v>A010010011500011007</v>
          </cell>
          <cell r="D278">
            <v>42112</v>
          </cell>
          <cell r="E278">
            <v>62040.86</v>
          </cell>
          <cell r="F278" t="str">
            <v>S/F</v>
          </cell>
          <cell r="G278">
            <v>0</v>
          </cell>
          <cell r="H278">
            <v>62040.86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3 BATERIAS</v>
          </cell>
          <cell r="C279" t="str">
            <v>A010010011500000713</v>
          </cell>
          <cell r="D279">
            <v>42312</v>
          </cell>
          <cell r="E279">
            <v>29132.78</v>
          </cell>
          <cell r="F279" t="str">
            <v>S/F</v>
          </cell>
          <cell r="G279">
            <v>0</v>
          </cell>
          <cell r="H279">
            <v>29132.78</v>
          </cell>
          <cell r="I279" t="str">
            <v xml:space="preserve">VENCIDO </v>
          </cell>
        </row>
        <row r="280">
          <cell r="A280" t="str">
            <v>SUPLI. COMERCIAL RODRIGUEZ</v>
          </cell>
          <cell r="B280" t="str">
            <v>1 BATERIA KOBA</v>
          </cell>
          <cell r="C280" t="str">
            <v>A010010011500000967</v>
          </cell>
          <cell r="D280">
            <v>42617</v>
          </cell>
          <cell r="E280">
            <v>7811.01</v>
          </cell>
          <cell r="F280" t="str">
            <v>S/F</v>
          </cell>
          <cell r="G280">
            <v>0</v>
          </cell>
          <cell r="H280">
            <v>7811.01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TANQUE DE ACEITE Y COOLANT</v>
          </cell>
          <cell r="C281" t="str">
            <v>A010010011500000538</v>
          </cell>
          <cell r="D281">
            <v>42065</v>
          </cell>
          <cell r="E281">
            <v>75461</v>
          </cell>
          <cell r="F281" t="str">
            <v>S/F</v>
          </cell>
          <cell r="G281">
            <v>0</v>
          </cell>
          <cell r="H281">
            <v>75461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COMPRA DE BATERIA</v>
          </cell>
          <cell r="C282" t="str">
            <v>A010010011500000968</v>
          </cell>
          <cell r="D282">
            <v>42617</v>
          </cell>
          <cell r="E282">
            <v>38724.06</v>
          </cell>
          <cell r="F282" t="str">
            <v>S/F</v>
          </cell>
          <cell r="G282">
            <v>0</v>
          </cell>
          <cell r="H282">
            <v>38724.06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PRODUCTOS FERRETEROS</v>
          </cell>
          <cell r="C283" t="str">
            <v>A010010011500001043</v>
          </cell>
          <cell r="D283">
            <v>42708</v>
          </cell>
          <cell r="E283">
            <v>19153.939999999999</v>
          </cell>
          <cell r="F283" t="str">
            <v>S/F</v>
          </cell>
          <cell r="G283">
            <v>0</v>
          </cell>
          <cell r="H283">
            <v>19153.939999999999</v>
          </cell>
          <cell r="I283" t="str">
            <v xml:space="preserve">VENCIDO </v>
          </cell>
        </row>
        <row r="284">
          <cell r="A284" t="str">
            <v>SUPL. COMERCIAL RODRIGUEZ</v>
          </cell>
          <cell r="B284" t="str">
            <v>COMPRA DE PINTURA</v>
          </cell>
          <cell r="C284" t="str">
            <v>A010010011500000589</v>
          </cell>
          <cell r="D284">
            <v>42125</v>
          </cell>
          <cell r="E284">
            <v>78965</v>
          </cell>
          <cell r="F284" t="str">
            <v>S/F</v>
          </cell>
          <cell r="G284">
            <v>0</v>
          </cell>
          <cell r="H284">
            <v>78965</v>
          </cell>
          <cell r="I284" t="str">
            <v xml:space="preserve">VENCIDO </v>
          </cell>
        </row>
        <row r="285">
          <cell r="A285" t="str">
            <v>SOCIEDAD DE ABOGADOS SIGLO XXI</v>
          </cell>
          <cell r="B285" t="str">
            <v>INSCRIPCION DE FUNCIONARIOS</v>
          </cell>
          <cell r="C285" t="str">
            <v>A010010011500000419</v>
          </cell>
          <cell r="D285">
            <v>42732</v>
          </cell>
          <cell r="E285">
            <v>128952</v>
          </cell>
          <cell r="F285" t="str">
            <v>S/F</v>
          </cell>
          <cell r="G285">
            <v>0</v>
          </cell>
          <cell r="H285">
            <v>128952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CAMARA Y GRAVADORA</v>
          </cell>
          <cell r="C286" t="str">
            <v>A010010011500002027</v>
          </cell>
          <cell r="D286">
            <v>42657</v>
          </cell>
          <cell r="E286">
            <v>126507.8</v>
          </cell>
          <cell r="F286" t="str">
            <v>S/F</v>
          </cell>
          <cell r="G286">
            <v>0</v>
          </cell>
          <cell r="H286">
            <v>126507.8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COMPRA DE TONER</v>
          </cell>
          <cell r="C287" t="str">
            <v>A010010011500001931</v>
          </cell>
          <cell r="D287">
            <v>42601</v>
          </cell>
          <cell r="E287">
            <v>31388</v>
          </cell>
          <cell r="F287" t="str">
            <v>S/F</v>
          </cell>
          <cell r="G287">
            <v>0</v>
          </cell>
          <cell r="H287">
            <v>31388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SELLO PRETINTADO</v>
          </cell>
          <cell r="C288" t="str">
            <v>A010010011500001814</v>
          </cell>
          <cell r="D288">
            <v>42531</v>
          </cell>
          <cell r="E288">
            <v>2242</v>
          </cell>
          <cell r="F288" t="str">
            <v>S/F</v>
          </cell>
          <cell r="G288">
            <v>0</v>
          </cell>
          <cell r="H288">
            <v>2242</v>
          </cell>
          <cell r="I288" t="str">
            <v xml:space="preserve">VENCIDO </v>
          </cell>
        </row>
        <row r="289">
          <cell r="A289" t="str">
            <v>SOLUDIVER SOLUCIONES DIVERSAS</v>
          </cell>
          <cell r="B289" t="str">
            <v>MATERIALES DE LIMPIEZAS</v>
          </cell>
          <cell r="C289" t="str">
            <v>A010010011500000887</v>
          </cell>
          <cell r="D289">
            <v>42038</v>
          </cell>
          <cell r="E289">
            <v>133635</v>
          </cell>
          <cell r="F289" t="str">
            <v>S/F</v>
          </cell>
          <cell r="G289">
            <v>0</v>
          </cell>
          <cell r="H289">
            <v>133635</v>
          </cell>
          <cell r="I289" t="str">
            <v xml:space="preserve">VENCIDO </v>
          </cell>
        </row>
        <row r="290">
          <cell r="A290" t="str">
            <v>SUPLIDORES ELEC. GARCIA SURIEL</v>
          </cell>
          <cell r="B290" t="str">
            <v>COMPRA MATERIALES ELECTS.</v>
          </cell>
          <cell r="C290" t="str">
            <v>A010010011500000739</v>
          </cell>
          <cell r="D290">
            <v>41673</v>
          </cell>
          <cell r="E290">
            <v>1762.33</v>
          </cell>
          <cell r="F290" t="str">
            <v>S/F</v>
          </cell>
          <cell r="G290">
            <v>0</v>
          </cell>
          <cell r="H290">
            <v>1762.33</v>
          </cell>
          <cell r="I290" t="str">
            <v xml:space="preserve">VENCIDO </v>
          </cell>
        </row>
        <row r="291">
          <cell r="A291" t="str">
            <v>SERVITUR</v>
          </cell>
          <cell r="B291" t="str">
            <v>VIAJE A NEYBA IDA Y VUELTA</v>
          </cell>
          <cell r="C291" t="str">
            <v>A010010011500000450</v>
          </cell>
          <cell r="D291">
            <v>42078</v>
          </cell>
          <cell r="E291">
            <v>37700</v>
          </cell>
          <cell r="F291" t="str">
            <v>S/F</v>
          </cell>
          <cell r="G291">
            <v>0</v>
          </cell>
          <cell r="H291">
            <v>37700</v>
          </cell>
          <cell r="I291" t="str">
            <v xml:space="preserve">VENCIDO </v>
          </cell>
        </row>
        <row r="292">
          <cell r="A292" t="str">
            <v>COOPSEGUROS</v>
          </cell>
          <cell r="B292" t="str">
            <v>POLIZA DE AUTO</v>
          </cell>
          <cell r="C292" t="str">
            <v>A090020021500000121</v>
          </cell>
          <cell r="D292">
            <v>42687</v>
          </cell>
          <cell r="E292">
            <v>200000</v>
          </cell>
          <cell r="F292" t="str">
            <v>S/F</v>
          </cell>
          <cell r="G292">
            <v>0</v>
          </cell>
          <cell r="H292">
            <v>200000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PIEZAS VEHICULO</v>
          </cell>
          <cell r="C293" t="str">
            <v>A010010011500001870</v>
          </cell>
          <cell r="D293">
            <v>42254</v>
          </cell>
          <cell r="E293">
            <v>41300</v>
          </cell>
          <cell r="F293" t="str">
            <v>S/F</v>
          </cell>
          <cell r="G293">
            <v>0</v>
          </cell>
          <cell r="H293">
            <v>41300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A010010011500001834</v>
          </cell>
          <cell r="D294">
            <v>42229</v>
          </cell>
          <cell r="E294">
            <v>119681.5</v>
          </cell>
          <cell r="F294" t="str">
            <v>S/F</v>
          </cell>
          <cell r="G294">
            <v>0</v>
          </cell>
          <cell r="H294">
            <v>119681.5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A010010011500001799</v>
          </cell>
          <cell r="D295">
            <v>42194</v>
          </cell>
          <cell r="E295">
            <v>4720</v>
          </cell>
          <cell r="F295" t="str">
            <v>S/F</v>
          </cell>
          <cell r="G295">
            <v>0</v>
          </cell>
          <cell r="H295">
            <v>4720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A010010011500001800</v>
          </cell>
          <cell r="D296">
            <v>42194</v>
          </cell>
          <cell r="E296">
            <v>23246</v>
          </cell>
          <cell r="F296" t="str">
            <v>S/F</v>
          </cell>
          <cell r="G296">
            <v>0</v>
          </cell>
          <cell r="H296">
            <v>23246</v>
          </cell>
          <cell r="I296" t="str">
            <v xml:space="preserve">VENCIDO </v>
          </cell>
        </row>
        <row r="297">
          <cell r="A297" t="str">
            <v>SAES SRL</v>
          </cell>
          <cell r="B297" t="str">
            <v>REPARACION DE VEHICULO</v>
          </cell>
          <cell r="C297" t="str">
            <v>A010010011500001804</v>
          </cell>
          <cell r="D297">
            <v>42197</v>
          </cell>
          <cell r="E297">
            <v>32951.5</v>
          </cell>
          <cell r="F297" t="str">
            <v>S/F</v>
          </cell>
          <cell r="G297">
            <v>0</v>
          </cell>
          <cell r="H297">
            <v>32951.5</v>
          </cell>
          <cell r="I297" t="str">
            <v xml:space="preserve">VENCIDO </v>
          </cell>
        </row>
        <row r="298">
          <cell r="A298" t="str">
            <v>TECNOCOOP</v>
          </cell>
          <cell r="B298" t="str">
            <v>MANTENIMIENTO BASE DATOS</v>
          </cell>
          <cell r="C298" t="str">
            <v>A010010011500000003</v>
          </cell>
          <cell r="D298">
            <v>42196</v>
          </cell>
          <cell r="E298">
            <v>20650</v>
          </cell>
          <cell r="F298" t="str">
            <v>S/F</v>
          </cell>
          <cell r="G298">
            <v>0</v>
          </cell>
          <cell r="H298">
            <v>20650</v>
          </cell>
          <cell r="I298" t="str">
            <v xml:space="preserve">VENCIDO </v>
          </cell>
        </row>
        <row r="299">
          <cell r="A299" t="str">
            <v>COOPSEGURO</v>
          </cell>
          <cell r="B299" t="str">
            <v>RENOVACION</v>
          </cell>
          <cell r="C299" t="str">
            <v>A090020021500000121</v>
          </cell>
          <cell r="D299" t="str">
            <v>S/F</v>
          </cell>
          <cell r="E299">
            <v>772350.99</v>
          </cell>
          <cell r="F299" t="str">
            <v>S/F</v>
          </cell>
          <cell r="G299">
            <v>0</v>
          </cell>
          <cell r="H299">
            <v>772350.99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COMPRA ARTICULOS OFICINA</v>
          </cell>
          <cell r="C300" t="str">
            <v>S/F</v>
          </cell>
          <cell r="D300">
            <v>42081</v>
          </cell>
          <cell r="E300">
            <v>55719.6</v>
          </cell>
          <cell r="F300" t="str">
            <v>S/F</v>
          </cell>
          <cell r="G300">
            <v>0</v>
          </cell>
          <cell r="H300">
            <v>55719.6</v>
          </cell>
          <cell r="I300" t="str">
            <v xml:space="preserve">VENCIDO </v>
          </cell>
        </row>
        <row r="301">
          <cell r="A301" t="str">
            <v>THE OFFICE W. DOMINICANA</v>
          </cell>
          <cell r="B301" t="str">
            <v>EQUIPO DE OFICINA</v>
          </cell>
          <cell r="C301" t="str">
            <v>A010010011500001269</v>
          </cell>
          <cell r="D301">
            <v>42084</v>
          </cell>
          <cell r="E301">
            <v>83796.52</v>
          </cell>
          <cell r="F301" t="str">
            <v>S/F</v>
          </cell>
          <cell r="G301">
            <v>0</v>
          </cell>
          <cell r="H301">
            <v>83796.52</v>
          </cell>
          <cell r="I301" t="str">
            <v xml:space="preserve">VENCIDO </v>
          </cell>
        </row>
        <row r="302">
          <cell r="A302" t="str">
            <v>THEN PROJECTS</v>
          </cell>
          <cell r="B302" t="str">
            <v>SERVICIOS REDES SOCIALES</v>
          </cell>
          <cell r="C302" t="str">
            <v>B1500000012</v>
          </cell>
          <cell r="D302">
            <v>43846</v>
          </cell>
          <cell r="E302">
            <v>88500</v>
          </cell>
          <cell r="F302" t="str">
            <v>S/F</v>
          </cell>
          <cell r="G302">
            <v>0</v>
          </cell>
          <cell r="H302">
            <v>88500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IMPRESION DE BROCHURE</v>
          </cell>
          <cell r="C303" t="str">
            <v>A010010011500000288</v>
          </cell>
          <cell r="D303">
            <v>42657</v>
          </cell>
          <cell r="E303">
            <v>18585</v>
          </cell>
          <cell r="F303" t="str">
            <v>S/F</v>
          </cell>
          <cell r="G303">
            <v>0</v>
          </cell>
          <cell r="H303">
            <v>18585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DISENO DE AGENDA</v>
          </cell>
          <cell r="C304" t="str">
            <v>A010010011500000286</v>
          </cell>
          <cell r="D304">
            <v>42658</v>
          </cell>
          <cell r="E304">
            <v>17700</v>
          </cell>
          <cell r="F304" t="str">
            <v>S/F</v>
          </cell>
          <cell r="G304">
            <v>0</v>
          </cell>
          <cell r="H304">
            <v>17700</v>
          </cell>
          <cell r="I304" t="str">
            <v xml:space="preserve">VENCIDO </v>
          </cell>
        </row>
        <row r="305">
          <cell r="A305" t="str">
            <v>TRIGENIO IMPRESOS</v>
          </cell>
          <cell r="B305" t="str">
            <v>EJEMPLARES DE BROCHURE</v>
          </cell>
          <cell r="C305" t="str">
            <v>A010010011500000287</v>
          </cell>
          <cell r="D305">
            <v>42653</v>
          </cell>
          <cell r="E305">
            <v>19942</v>
          </cell>
          <cell r="F305" t="str">
            <v>S/F</v>
          </cell>
          <cell r="G305">
            <v>0</v>
          </cell>
          <cell r="H305">
            <v>19942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A010010011500000024</v>
          </cell>
          <cell r="D306">
            <v>41626</v>
          </cell>
          <cell r="E306">
            <v>4720</v>
          </cell>
          <cell r="F306" t="str">
            <v>S/F</v>
          </cell>
          <cell r="G306">
            <v>0</v>
          </cell>
          <cell r="H306">
            <v>4720</v>
          </cell>
          <cell r="I306" t="str">
            <v xml:space="preserve">VENCIDO </v>
          </cell>
        </row>
        <row r="307">
          <cell r="A307" t="str">
            <v>VIC ELECTRONICA,S.R.L,</v>
          </cell>
          <cell r="B307" t="str">
            <v>REPARACION DE INVERSOR</v>
          </cell>
          <cell r="C307" t="str">
            <v>A010010011500000021</v>
          </cell>
          <cell r="D307">
            <v>41626</v>
          </cell>
          <cell r="E307">
            <v>6254</v>
          </cell>
          <cell r="F307" t="str">
            <v>S/F</v>
          </cell>
          <cell r="G307">
            <v>0</v>
          </cell>
          <cell r="H307">
            <v>6254</v>
          </cell>
          <cell r="I307" t="str">
            <v xml:space="preserve">VENCIDO </v>
          </cell>
        </row>
        <row r="308">
          <cell r="A308" t="str">
            <v>HANIEL CASTRO</v>
          </cell>
          <cell r="B308" t="str">
            <v>DISEñO DE PLANO</v>
          </cell>
          <cell r="C308" t="str">
            <v>B1500000001</v>
          </cell>
          <cell r="D308">
            <v>43860</v>
          </cell>
          <cell r="E308">
            <v>123900</v>
          </cell>
          <cell r="F308" t="str">
            <v>S/F</v>
          </cell>
          <cell r="G308">
            <v>0</v>
          </cell>
          <cell r="H308">
            <v>123900</v>
          </cell>
          <cell r="I308" t="str">
            <v xml:space="preserve">VENCIDO </v>
          </cell>
        </row>
        <row r="309">
          <cell r="A309" t="str">
            <v>HECTOR MANUEL POL GONZALEZ</v>
          </cell>
          <cell r="B309" t="str">
            <v>REPARACION DE AIRE</v>
          </cell>
          <cell r="C309" t="str">
            <v>B1500000001</v>
          </cell>
          <cell r="D309">
            <v>42989</v>
          </cell>
          <cell r="E309">
            <v>94205.3</v>
          </cell>
          <cell r="F309" t="str">
            <v>S/F</v>
          </cell>
          <cell r="G309">
            <v>0</v>
          </cell>
          <cell r="H309">
            <v>94205.3</v>
          </cell>
          <cell r="I309" t="str">
            <v xml:space="preserve">VENCIDO </v>
          </cell>
        </row>
        <row r="310">
          <cell r="A310" t="str">
            <v>VYMA NEGOCIOS DIVERSOS, SRL,</v>
          </cell>
          <cell r="B310" t="str">
            <v>COMPRA AZUCAR BLANCA Y N.</v>
          </cell>
          <cell r="C310" t="str">
            <v>A010010011500000410</v>
          </cell>
          <cell r="D310">
            <v>42639</v>
          </cell>
          <cell r="E310">
            <v>7975</v>
          </cell>
          <cell r="F310" t="str">
            <v>S/F</v>
          </cell>
          <cell r="G310">
            <v>0</v>
          </cell>
          <cell r="H310">
            <v>7975</v>
          </cell>
          <cell r="I310" t="str">
            <v xml:space="preserve">VENCIDO </v>
          </cell>
        </row>
        <row r="311">
          <cell r="A311" t="str">
            <v>DRA LYDIA GUZMAN LINARES</v>
          </cell>
          <cell r="B311" t="str">
            <v>SERVICIOS NOTARIALES</v>
          </cell>
          <cell r="C311" t="str">
            <v>B1500000007</v>
          </cell>
          <cell r="D311">
            <v>43931</v>
          </cell>
          <cell r="E311">
            <v>22125</v>
          </cell>
          <cell r="F311" t="str">
            <v>S/F</v>
          </cell>
          <cell r="G311">
            <v>0</v>
          </cell>
          <cell r="H311">
            <v>22125</v>
          </cell>
          <cell r="I311" t="str">
            <v xml:space="preserve">VENCIDO </v>
          </cell>
        </row>
        <row r="312">
          <cell r="A312" t="str">
            <v>ZEUBOT TECNOLOGIA, SRL.</v>
          </cell>
          <cell r="B312" t="str">
            <v>SOPORTE TECNICO</v>
          </cell>
          <cell r="C312" t="str">
            <v>A010010011500000042</v>
          </cell>
          <cell r="D312">
            <v>42218</v>
          </cell>
          <cell r="E312">
            <v>1500</v>
          </cell>
          <cell r="F312" t="str">
            <v>S/F</v>
          </cell>
          <cell r="G312">
            <v>0</v>
          </cell>
          <cell r="H312">
            <v>1500</v>
          </cell>
          <cell r="I312" t="str">
            <v xml:space="preserve">VENCIDO </v>
          </cell>
        </row>
        <row r="313">
          <cell r="A313" t="str">
            <v>REVISTA COMERCIAL TV</v>
          </cell>
          <cell r="B313" t="str">
            <v>IMPRESOS</v>
          </cell>
          <cell r="C313" t="str">
            <v>B1500000007</v>
          </cell>
          <cell r="D313">
            <v>43846</v>
          </cell>
          <cell r="E313">
            <v>70800</v>
          </cell>
          <cell r="F313" t="str">
            <v>S/F</v>
          </cell>
          <cell r="G313">
            <v>0</v>
          </cell>
          <cell r="H313">
            <v>70800</v>
          </cell>
          <cell r="I313" t="str">
            <v xml:space="preserve">VENCIDO </v>
          </cell>
        </row>
        <row r="314">
          <cell r="A314" t="str">
            <v>ZEUBOT TECNOLOGIA, SRL.</v>
          </cell>
          <cell r="B314" t="str">
            <v>SOPORTE TECNICO</v>
          </cell>
          <cell r="C314" t="str">
            <v>A010010011500000044</v>
          </cell>
          <cell r="D314">
            <v>42225</v>
          </cell>
          <cell r="E314">
            <v>1500</v>
          </cell>
          <cell r="F314" t="str">
            <v>S/F</v>
          </cell>
          <cell r="G314">
            <v>0</v>
          </cell>
          <cell r="H314">
            <v>1500</v>
          </cell>
          <cell r="I314" t="str">
            <v xml:space="preserve">VENCIDO </v>
          </cell>
        </row>
        <row r="315">
          <cell r="A315" t="str">
            <v xml:space="preserve">SANTO DOMINGO MOTORS </v>
          </cell>
          <cell r="B315" t="str">
            <v>COMPRA DE MOTOCICLETA</v>
          </cell>
          <cell r="C315" t="str">
            <v>B1500020629</v>
          </cell>
          <cell r="D315">
            <v>44636</v>
          </cell>
          <cell r="E315">
            <v>143488</v>
          </cell>
          <cell r="F315" t="str">
            <v>S/F</v>
          </cell>
          <cell r="G315">
            <v>0</v>
          </cell>
          <cell r="H315">
            <v>143488</v>
          </cell>
          <cell r="I315" t="str">
            <v>PENDIENTE</v>
          </cell>
        </row>
        <row r="316">
          <cell r="A316" t="str">
            <v xml:space="preserve">ERIK GAS DEL 2000 SRL </v>
          </cell>
          <cell r="B316" t="str">
            <v>SERVICIO LAVADO DE FLOTILLA VEHICULAR</v>
          </cell>
          <cell r="C316" t="str">
            <v>B1500006536</v>
          </cell>
          <cell r="D316">
            <v>44805</v>
          </cell>
          <cell r="E316">
            <v>300000</v>
          </cell>
          <cell r="F316" t="str">
            <v>S/F</v>
          </cell>
          <cell r="G316">
            <v>0</v>
          </cell>
          <cell r="H316">
            <v>300000</v>
          </cell>
          <cell r="I316" t="str">
            <v>PENDIENTE</v>
          </cell>
        </row>
        <row r="317">
          <cell r="A317" t="str">
            <v>GTG INDUSTRIAL, SRL</v>
          </cell>
          <cell r="B317" t="str">
            <v>MATERIALES DE LIMPIEZAS</v>
          </cell>
          <cell r="C317" t="str">
            <v>B1500002711</v>
          </cell>
          <cell r="D317">
            <v>44828</v>
          </cell>
          <cell r="E317">
            <v>520575.6</v>
          </cell>
          <cell r="F317" t="str">
            <v>S/F</v>
          </cell>
          <cell r="G317">
            <v>0</v>
          </cell>
          <cell r="H317">
            <v>520575.6</v>
          </cell>
          <cell r="I317" t="str">
            <v>PENDIENTE</v>
          </cell>
        </row>
        <row r="318">
          <cell r="A318" t="str">
            <v>TOTAL GENERAL</v>
          </cell>
          <cell r="B318">
            <v>0</v>
          </cell>
          <cell r="C318">
            <v>0</v>
          </cell>
          <cell r="D318">
            <v>0</v>
          </cell>
          <cell r="E318">
            <v>22572318.299999993</v>
          </cell>
          <cell r="F318">
            <v>0</v>
          </cell>
          <cell r="G318">
            <v>0</v>
          </cell>
          <cell r="H318">
            <v>22572318.299999993</v>
          </cell>
          <cell r="I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 t="str">
            <v/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Nota: Este reporte de cuentas por pagar está soportado solo con los expediente que  poseen las facturas  ya emitidas.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F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 t="str">
            <v/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0</v>
          </cell>
          <cell r="C330" t="str">
            <v>Licda. Maria del Carmen Rojas</v>
          </cell>
          <cell r="D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0</v>
          </cell>
          <cell r="C331" t="str">
            <v xml:space="preserve">Directora Financiera </v>
          </cell>
          <cell r="D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K239"/>
  <sheetViews>
    <sheetView showGridLines="0" view="pageBreakPreview" topLeftCell="A61" zoomScale="60" zoomScaleNormal="70" workbookViewId="0">
      <selection activeCell="A78" sqref="A78:E78"/>
    </sheetView>
  </sheetViews>
  <sheetFormatPr baseColWidth="10" defaultColWidth="11.42578125" defaultRowHeight="15" x14ac:dyDescent="0.25"/>
  <cols>
    <col min="1" max="1" width="30.42578125" style="1" customWidth="1"/>
    <col min="2" max="2" width="45.5703125" style="4" customWidth="1"/>
    <col min="3" max="3" width="39.5703125" style="50" customWidth="1"/>
    <col min="4" max="4" width="31.4257812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5"/>
      <c r="C6" s="6"/>
      <c r="D6" s="5"/>
      <c r="E6" s="5"/>
      <c r="F6" s="5"/>
      <c r="G6" s="5"/>
      <c r="H6" s="5"/>
      <c r="I6" s="5"/>
      <c r="J6" s="5"/>
    </row>
    <row r="7" spans="1:10" ht="21" x14ac:dyDescent="0.35">
      <c r="A7" s="209" t="s">
        <v>0</v>
      </c>
      <c r="B7" s="209"/>
      <c r="C7" s="209"/>
      <c r="D7" s="209"/>
      <c r="E7" s="209"/>
      <c r="F7" s="209"/>
      <c r="G7" s="209"/>
      <c r="H7" s="209"/>
      <c r="I7" s="209"/>
      <c r="J7" s="209"/>
    </row>
    <row r="8" spans="1:10" ht="21" x14ac:dyDescent="0.35">
      <c r="A8" s="209" t="s">
        <v>1</v>
      </c>
      <c r="B8" s="209"/>
      <c r="C8" s="209"/>
      <c r="D8" s="209"/>
      <c r="E8" s="209"/>
      <c r="F8" s="209"/>
      <c r="G8" s="209"/>
      <c r="H8" s="209"/>
      <c r="I8" s="209"/>
      <c r="J8" s="209"/>
    </row>
    <row r="9" spans="1:10" ht="21" x14ac:dyDescent="0.35">
      <c r="A9" s="210">
        <v>45291</v>
      </c>
      <c r="B9" s="210"/>
      <c r="C9" s="210"/>
      <c r="D9" s="210"/>
      <c r="E9" s="210"/>
      <c r="F9" s="210"/>
      <c r="G9" s="210"/>
      <c r="H9" s="210"/>
      <c r="I9" s="210"/>
      <c r="J9" s="210"/>
    </row>
    <row r="10" spans="1:10" ht="21" x14ac:dyDescent="0.35">
      <c r="A10" s="210" t="s">
        <v>2</v>
      </c>
      <c r="B10" s="210"/>
      <c r="C10" s="210"/>
      <c r="D10" s="210"/>
      <c r="E10" s="210"/>
      <c r="F10" s="210"/>
      <c r="G10" s="210"/>
      <c r="H10" s="210"/>
      <c r="I10" s="210"/>
      <c r="J10" s="210"/>
    </row>
    <row r="12" spans="1:10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8" customFormat="1" ht="35.25" customHeight="1" x14ac:dyDescent="0.25">
      <c r="A13" s="9" t="s">
        <v>13</v>
      </c>
      <c r="B13" s="10" t="s">
        <v>14</v>
      </c>
      <c r="C13" s="11" t="s">
        <v>15</v>
      </c>
      <c r="D13" s="10" t="s">
        <v>16</v>
      </c>
      <c r="E13" s="12">
        <v>42615</v>
      </c>
      <c r="F13" s="13">
        <v>399998.76</v>
      </c>
      <c r="G13" s="14">
        <v>46387</v>
      </c>
      <c r="H13" s="15">
        <v>0</v>
      </c>
      <c r="I13" s="16">
        <f t="shared" ref="I13:I71" si="0">F13-H13</f>
        <v>399998.76</v>
      </c>
      <c r="J13" s="17" t="s">
        <v>17</v>
      </c>
    </row>
    <row r="14" spans="1:10" s="24" customFormat="1" ht="21" customHeight="1" x14ac:dyDescent="0.25">
      <c r="A14" s="9" t="s">
        <v>18</v>
      </c>
      <c r="B14" s="18" t="s">
        <v>19</v>
      </c>
      <c r="C14" s="19" t="s">
        <v>15</v>
      </c>
      <c r="D14" s="18" t="s">
        <v>20</v>
      </c>
      <c r="E14" s="20">
        <v>41663</v>
      </c>
      <c r="F14" s="21">
        <v>1770</v>
      </c>
      <c r="G14" s="22">
        <v>42004</v>
      </c>
      <c r="H14" s="23">
        <v>0</v>
      </c>
      <c r="I14" s="16">
        <f t="shared" si="0"/>
        <v>1770</v>
      </c>
      <c r="J14" s="17" t="s">
        <v>17</v>
      </c>
    </row>
    <row r="15" spans="1:10" s="24" customFormat="1" ht="21" customHeight="1" x14ac:dyDescent="0.25">
      <c r="A15" s="9" t="s">
        <v>21</v>
      </c>
      <c r="B15" s="25" t="s">
        <v>22</v>
      </c>
      <c r="C15" s="19" t="s">
        <v>23</v>
      </c>
      <c r="D15" s="18" t="s">
        <v>24</v>
      </c>
      <c r="E15" s="20">
        <v>41759</v>
      </c>
      <c r="F15" s="21">
        <v>11294</v>
      </c>
      <c r="G15" s="22">
        <v>42004</v>
      </c>
      <c r="H15" s="23">
        <v>0</v>
      </c>
      <c r="I15" s="16">
        <f t="shared" si="0"/>
        <v>11294</v>
      </c>
      <c r="J15" s="17" t="s">
        <v>17</v>
      </c>
    </row>
    <row r="16" spans="1:10" s="24" customFormat="1" ht="21" customHeight="1" x14ac:dyDescent="0.25">
      <c r="A16" s="9" t="s">
        <v>25</v>
      </c>
      <c r="B16" s="25" t="s">
        <v>22</v>
      </c>
      <c r="C16" s="19" t="s">
        <v>23</v>
      </c>
      <c r="D16" s="18" t="s">
        <v>26</v>
      </c>
      <c r="E16" s="20">
        <v>41851</v>
      </c>
      <c r="F16" s="21">
        <v>15679.3</v>
      </c>
      <c r="G16" s="22">
        <v>42004</v>
      </c>
      <c r="H16" s="23">
        <v>0</v>
      </c>
      <c r="I16" s="16">
        <f t="shared" si="0"/>
        <v>15679.3</v>
      </c>
      <c r="J16" s="17" t="s">
        <v>17</v>
      </c>
    </row>
    <row r="17" spans="1:10" s="24" customFormat="1" ht="21" customHeight="1" x14ac:dyDescent="0.25">
      <c r="A17" s="9" t="s">
        <v>25</v>
      </c>
      <c r="B17" s="25" t="s">
        <v>22</v>
      </c>
      <c r="C17" s="19" t="s">
        <v>23</v>
      </c>
      <c r="D17" s="18" t="s">
        <v>27</v>
      </c>
      <c r="E17" s="20">
        <v>41944</v>
      </c>
      <c r="F17" s="21">
        <v>16241.04</v>
      </c>
      <c r="G17" s="22">
        <v>42004</v>
      </c>
      <c r="H17" s="23">
        <v>0</v>
      </c>
      <c r="I17" s="16">
        <f t="shared" si="0"/>
        <v>16241.04</v>
      </c>
      <c r="J17" s="17" t="s">
        <v>17</v>
      </c>
    </row>
    <row r="18" spans="1:10" s="24" customFormat="1" ht="21" customHeight="1" x14ac:dyDescent="0.25">
      <c r="A18" s="9" t="s">
        <v>21</v>
      </c>
      <c r="B18" s="25" t="s">
        <v>22</v>
      </c>
      <c r="C18" s="19" t="s">
        <v>23</v>
      </c>
      <c r="D18" s="18" t="s">
        <v>28</v>
      </c>
      <c r="E18" s="20">
        <v>42035</v>
      </c>
      <c r="F18" s="21">
        <v>9023.2999999999993</v>
      </c>
      <c r="G18" s="22">
        <v>42369</v>
      </c>
      <c r="H18" s="23">
        <v>0</v>
      </c>
      <c r="I18" s="16">
        <f t="shared" si="0"/>
        <v>9023.2999999999993</v>
      </c>
      <c r="J18" s="17" t="s">
        <v>17</v>
      </c>
    </row>
    <row r="19" spans="1:10" s="24" customFormat="1" ht="21" customHeight="1" x14ac:dyDescent="0.25">
      <c r="A19" s="9" t="s">
        <v>18</v>
      </c>
      <c r="B19" s="18" t="s">
        <v>19</v>
      </c>
      <c r="C19" s="19" t="s">
        <v>15</v>
      </c>
      <c r="D19" s="18" t="s">
        <v>29</v>
      </c>
      <c r="E19" s="20">
        <v>42051</v>
      </c>
      <c r="F19" s="21">
        <v>10030</v>
      </c>
      <c r="G19" s="22">
        <v>42369</v>
      </c>
      <c r="H19" s="23">
        <v>0</v>
      </c>
      <c r="I19" s="16">
        <f t="shared" si="0"/>
        <v>10030</v>
      </c>
      <c r="J19" s="17" t="s">
        <v>17</v>
      </c>
    </row>
    <row r="20" spans="1:10" s="24" customFormat="1" ht="21" customHeight="1" x14ac:dyDescent="0.25">
      <c r="A20" s="9" t="s">
        <v>18</v>
      </c>
      <c r="B20" s="18" t="s">
        <v>19</v>
      </c>
      <c r="C20" s="19" t="s">
        <v>15</v>
      </c>
      <c r="D20" s="18" t="s">
        <v>30</v>
      </c>
      <c r="E20" s="20">
        <v>42055</v>
      </c>
      <c r="F20" s="21">
        <v>47790</v>
      </c>
      <c r="G20" s="22">
        <v>42369</v>
      </c>
      <c r="H20" s="23">
        <v>0</v>
      </c>
      <c r="I20" s="16">
        <f t="shared" si="0"/>
        <v>47790</v>
      </c>
      <c r="J20" s="17" t="s">
        <v>17</v>
      </c>
    </row>
    <row r="21" spans="1:10" s="24" customFormat="1" ht="21" customHeight="1" x14ac:dyDescent="0.25">
      <c r="A21" s="9" t="s">
        <v>18</v>
      </c>
      <c r="B21" s="18" t="s">
        <v>19</v>
      </c>
      <c r="C21" s="19" t="s">
        <v>15</v>
      </c>
      <c r="D21" s="18" t="s">
        <v>31</v>
      </c>
      <c r="E21" s="20">
        <v>42055</v>
      </c>
      <c r="F21" s="21">
        <v>24780</v>
      </c>
      <c r="G21" s="22">
        <v>42369</v>
      </c>
      <c r="H21" s="23">
        <v>0</v>
      </c>
      <c r="I21" s="16">
        <f t="shared" si="0"/>
        <v>24780</v>
      </c>
      <c r="J21" s="17" t="s">
        <v>17</v>
      </c>
    </row>
    <row r="22" spans="1:10" s="24" customFormat="1" ht="21" customHeight="1" x14ac:dyDescent="0.25">
      <c r="A22" s="9" t="s">
        <v>18</v>
      </c>
      <c r="B22" s="18" t="s">
        <v>19</v>
      </c>
      <c r="C22" s="19" t="s">
        <v>15</v>
      </c>
      <c r="D22" s="18" t="s">
        <v>32</v>
      </c>
      <c r="E22" s="20">
        <v>42055</v>
      </c>
      <c r="F22" s="21">
        <v>58292</v>
      </c>
      <c r="G22" s="22">
        <v>42369</v>
      </c>
      <c r="H22" s="23">
        <v>0</v>
      </c>
      <c r="I22" s="16">
        <f t="shared" si="0"/>
        <v>58292</v>
      </c>
      <c r="J22" s="17" t="s">
        <v>17</v>
      </c>
    </row>
    <row r="23" spans="1:10" s="24" customFormat="1" ht="21" customHeight="1" x14ac:dyDescent="0.25">
      <c r="A23" s="9" t="s">
        <v>33</v>
      </c>
      <c r="B23" s="18" t="s">
        <v>34</v>
      </c>
      <c r="C23" s="19" t="s">
        <v>35</v>
      </c>
      <c r="D23" s="18" t="s">
        <v>36</v>
      </c>
      <c r="E23" s="20">
        <v>42060</v>
      </c>
      <c r="F23" s="21">
        <v>24242.39</v>
      </c>
      <c r="G23" s="22">
        <v>42369</v>
      </c>
      <c r="H23" s="23">
        <v>0</v>
      </c>
      <c r="I23" s="16">
        <f t="shared" si="0"/>
        <v>24242.39</v>
      </c>
      <c r="J23" s="17" t="s">
        <v>17</v>
      </c>
    </row>
    <row r="24" spans="1:10" s="24" customFormat="1" ht="21" customHeight="1" x14ac:dyDescent="0.25">
      <c r="A24" s="9" t="s">
        <v>25</v>
      </c>
      <c r="B24" s="25" t="s">
        <v>22</v>
      </c>
      <c r="C24" s="19" t="s">
        <v>23</v>
      </c>
      <c r="D24" s="18" t="s">
        <v>37</v>
      </c>
      <c r="E24" s="20">
        <v>42063</v>
      </c>
      <c r="F24" s="21">
        <v>9780</v>
      </c>
      <c r="G24" s="22">
        <v>42369</v>
      </c>
      <c r="H24" s="23">
        <v>0</v>
      </c>
      <c r="I24" s="16">
        <f t="shared" si="0"/>
        <v>9780</v>
      </c>
      <c r="J24" s="17" t="s">
        <v>17</v>
      </c>
    </row>
    <row r="25" spans="1:10" s="24" customFormat="1" ht="21" customHeight="1" x14ac:dyDescent="0.25">
      <c r="A25" s="9" t="s">
        <v>38</v>
      </c>
      <c r="B25" s="18" t="s">
        <v>39</v>
      </c>
      <c r="C25" s="19" t="s">
        <v>35</v>
      </c>
      <c r="D25" s="18" t="s">
        <v>40</v>
      </c>
      <c r="E25" s="20">
        <v>42068</v>
      </c>
      <c r="F25" s="21">
        <v>1600</v>
      </c>
      <c r="G25" s="22">
        <v>42369</v>
      </c>
      <c r="H25" s="23">
        <v>0</v>
      </c>
      <c r="I25" s="16">
        <f t="shared" si="0"/>
        <v>1600</v>
      </c>
      <c r="J25" s="17" t="s">
        <v>17</v>
      </c>
    </row>
    <row r="26" spans="1:10" s="24" customFormat="1" ht="21" customHeight="1" x14ac:dyDescent="0.25">
      <c r="A26" s="9" t="s">
        <v>18</v>
      </c>
      <c r="B26" s="18" t="s">
        <v>19</v>
      </c>
      <c r="C26" s="19" t="s">
        <v>15</v>
      </c>
      <c r="D26" s="18" t="s">
        <v>41</v>
      </c>
      <c r="E26" s="20">
        <v>42073</v>
      </c>
      <c r="F26" s="21">
        <v>164728</v>
      </c>
      <c r="G26" s="22">
        <v>42369</v>
      </c>
      <c r="H26" s="23">
        <v>0</v>
      </c>
      <c r="I26" s="16">
        <f t="shared" si="0"/>
        <v>164728</v>
      </c>
      <c r="J26" s="17" t="s">
        <v>17</v>
      </c>
    </row>
    <row r="27" spans="1:10" s="24" customFormat="1" ht="21" customHeight="1" x14ac:dyDescent="0.25">
      <c r="A27" s="9" t="s">
        <v>33</v>
      </c>
      <c r="B27" s="18" t="s">
        <v>34</v>
      </c>
      <c r="C27" s="19" t="s">
        <v>42</v>
      </c>
      <c r="D27" s="18" t="s">
        <v>43</v>
      </c>
      <c r="E27" s="20">
        <v>42081</v>
      </c>
      <c r="F27" s="21">
        <v>62040.86</v>
      </c>
      <c r="G27" s="22">
        <v>42369</v>
      </c>
      <c r="H27" s="23">
        <v>0</v>
      </c>
      <c r="I27" s="16">
        <f t="shared" si="0"/>
        <v>62040.86</v>
      </c>
      <c r="J27" s="17" t="s">
        <v>17</v>
      </c>
    </row>
    <row r="28" spans="1:10" s="24" customFormat="1" ht="21" customHeight="1" x14ac:dyDescent="0.25">
      <c r="A28" s="9" t="s">
        <v>44</v>
      </c>
      <c r="B28" s="18" t="s">
        <v>45</v>
      </c>
      <c r="C28" s="19" t="s">
        <v>46</v>
      </c>
      <c r="D28" s="18" t="s">
        <v>47</v>
      </c>
      <c r="E28" s="20">
        <v>42081</v>
      </c>
      <c r="F28" s="21">
        <v>83796.52</v>
      </c>
      <c r="G28" s="22">
        <v>42369</v>
      </c>
      <c r="H28" s="23">
        <v>0</v>
      </c>
      <c r="I28" s="16">
        <f t="shared" si="0"/>
        <v>83796.52</v>
      </c>
      <c r="J28" s="17" t="s">
        <v>17</v>
      </c>
    </row>
    <row r="29" spans="1:10" s="24" customFormat="1" ht="21" customHeight="1" x14ac:dyDescent="0.25">
      <c r="A29" s="9" t="s">
        <v>44</v>
      </c>
      <c r="B29" s="18" t="s">
        <v>45</v>
      </c>
      <c r="C29" s="19" t="s">
        <v>15</v>
      </c>
      <c r="D29" s="18" t="s">
        <v>48</v>
      </c>
      <c r="E29" s="20">
        <v>42084</v>
      </c>
      <c r="F29" s="21">
        <v>55719.6</v>
      </c>
      <c r="G29" s="22">
        <v>42369</v>
      </c>
      <c r="H29" s="23">
        <v>0</v>
      </c>
      <c r="I29" s="16">
        <f t="shared" si="0"/>
        <v>55719.6</v>
      </c>
      <c r="J29" s="17" t="s">
        <v>17</v>
      </c>
    </row>
    <row r="30" spans="1:10" s="24" customFormat="1" ht="21" customHeight="1" x14ac:dyDescent="0.25">
      <c r="A30" s="9" t="s">
        <v>18</v>
      </c>
      <c r="B30" s="18" t="s">
        <v>19</v>
      </c>
      <c r="C30" s="19" t="s">
        <v>15</v>
      </c>
      <c r="D30" s="18" t="s">
        <v>49</v>
      </c>
      <c r="E30" s="20">
        <v>42086</v>
      </c>
      <c r="F30" s="21">
        <v>116088.4</v>
      </c>
      <c r="G30" s="22">
        <v>42369</v>
      </c>
      <c r="H30" s="23">
        <v>0</v>
      </c>
      <c r="I30" s="16">
        <f t="shared" si="0"/>
        <v>116088.4</v>
      </c>
      <c r="J30" s="17" t="s">
        <v>17</v>
      </c>
    </row>
    <row r="31" spans="1:10" s="24" customFormat="1" ht="21" customHeight="1" x14ac:dyDescent="0.25">
      <c r="A31" s="9" t="s">
        <v>38</v>
      </c>
      <c r="B31" s="18" t="s">
        <v>39</v>
      </c>
      <c r="C31" s="19" t="s">
        <v>35</v>
      </c>
      <c r="D31" s="18" t="s">
        <v>50</v>
      </c>
      <c r="E31" s="20">
        <v>42087</v>
      </c>
      <c r="F31" s="21">
        <v>1800</v>
      </c>
      <c r="G31" s="22">
        <v>42369</v>
      </c>
      <c r="H31" s="23">
        <v>0</v>
      </c>
      <c r="I31" s="16">
        <f t="shared" si="0"/>
        <v>1800</v>
      </c>
      <c r="J31" s="17" t="s">
        <v>17</v>
      </c>
    </row>
    <row r="32" spans="1:10" s="24" customFormat="1" ht="21" customHeight="1" x14ac:dyDescent="0.25">
      <c r="A32" s="9" t="s">
        <v>21</v>
      </c>
      <c r="B32" s="25" t="s">
        <v>22</v>
      </c>
      <c r="C32" s="19" t="s">
        <v>23</v>
      </c>
      <c r="D32" s="18" t="s">
        <v>51</v>
      </c>
      <c r="E32" s="20">
        <v>42094</v>
      </c>
      <c r="F32" s="21">
        <v>12881.5</v>
      </c>
      <c r="G32" s="22">
        <v>42369</v>
      </c>
      <c r="H32" s="23">
        <v>0</v>
      </c>
      <c r="I32" s="16">
        <f t="shared" si="0"/>
        <v>12881.5</v>
      </c>
      <c r="J32" s="17" t="s">
        <v>17</v>
      </c>
    </row>
    <row r="33" spans="1:10" s="24" customFormat="1" ht="21" customHeight="1" x14ac:dyDescent="0.25">
      <c r="A33" s="9" t="s">
        <v>21</v>
      </c>
      <c r="B33" s="25" t="s">
        <v>22</v>
      </c>
      <c r="C33" s="19" t="s">
        <v>23</v>
      </c>
      <c r="D33" s="18" t="s">
        <v>52</v>
      </c>
      <c r="E33" s="20">
        <v>42094</v>
      </c>
      <c r="F33" s="21">
        <v>13330</v>
      </c>
      <c r="G33" s="22">
        <v>42369</v>
      </c>
      <c r="H33" s="23">
        <v>0</v>
      </c>
      <c r="I33" s="16">
        <f t="shared" si="0"/>
        <v>13330</v>
      </c>
      <c r="J33" s="17" t="s">
        <v>17</v>
      </c>
    </row>
    <row r="34" spans="1:10" s="24" customFormat="1" ht="21" customHeight="1" x14ac:dyDescent="0.25">
      <c r="A34" s="9" t="s">
        <v>21</v>
      </c>
      <c r="B34" s="25" t="s">
        <v>22</v>
      </c>
      <c r="C34" s="19" t="s">
        <v>23</v>
      </c>
      <c r="D34" s="18" t="s">
        <v>53</v>
      </c>
      <c r="E34" s="20">
        <v>42155</v>
      </c>
      <c r="F34" s="21">
        <v>18995</v>
      </c>
      <c r="G34" s="22">
        <v>42369</v>
      </c>
      <c r="H34" s="23">
        <v>0</v>
      </c>
      <c r="I34" s="16">
        <f t="shared" si="0"/>
        <v>18995</v>
      </c>
      <c r="J34" s="17" t="s">
        <v>17</v>
      </c>
    </row>
    <row r="35" spans="1:10" s="24" customFormat="1" ht="21" customHeight="1" x14ac:dyDescent="0.25">
      <c r="A35" s="9" t="s">
        <v>25</v>
      </c>
      <c r="B35" s="25" t="s">
        <v>22</v>
      </c>
      <c r="C35" s="19" t="s">
        <v>23</v>
      </c>
      <c r="D35" s="18" t="s">
        <v>54</v>
      </c>
      <c r="E35" s="20">
        <v>42156</v>
      </c>
      <c r="F35" s="21">
        <v>12438</v>
      </c>
      <c r="G35" s="22">
        <v>42369</v>
      </c>
      <c r="H35" s="23">
        <v>0</v>
      </c>
      <c r="I35" s="16">
        <f t="shared" si="0"/>
        <v>12438</v>
      </c>
      <c r="J35" s="17" t="s">
        <v>17</v>
      </c>
    </row>
    <row r="36" spans="1:10" s="24" customFormat="1" ht="21" customHeight="1" x14ac:dyDescent="0.25">
      <c r="A36" s="9" t="s">
        <v>55</v>
      </c>
      <c r="B36" s="18" t="s">
        <v>56</v>
      </c>
      <c r="C36" s="19" t="s">
        <v>57</v>
      </c>
      <c r="D36" s="18" t="s">
        <v>58</v>
      </c>
      <c r="E36" s="20">
        <v>42164</v>
      </c>
      <c r="F36" s="21">
        <v>4720</v>
      </c>
      <c r="G36" s="22">
        <v>42369</v>
      </c>
      <c r="H36" s="23">
        <v>0</v>
      </c>
      <c r="I36" s="16">
        <f t="shared" si="0"/>
        <v>4720</v>
      </c>
      <c r="J36" s="17" t="s">
        <v>17</v>
      </c>
    </row>
    <row r="37" spans="1:10" s="24" customFormat="1" ht="21" customHeight="1" x14ac:dyDescent="0.25">
      <c r="A37" s="9" t="s">
        <v>55</v>
      </c>
      <c r="B37" s="18" t="s">
        <v>56</v>
      </c>
      <c r="C37" s="19" t="s">
        <v>57</v>
      </c>
      <c r="D37" s="18" t="s">
        <v>59</v>
      </c>
      <c r="E37" s="20">
        <v>42164</v>
      </c>
      <c r="F37" s="21">
        <v>23246</v>
      </c>
      <c r="G37" s="22">
        <v>42369</v>
      </c>
      <c r="H37" s="23">
        <v>0</v>
      </c>
      <c r="I37" s="16">
        <f t="shared" si="0"/>
        <v>23246</v>
      </c>
      <c r="J37" s="17" t="s">
        <v>17</v>
      </c>
    </row>
    <row r="38" spans="1:10" s="24" customFormat="1" ht="21" customHeight="1" x14ac:dyDescent="0.25">
      <c r="A38" s="9" t="s">
        <v>55</v>
      </c>
      <c r="B38" s="18" t="s">
        <v>56</v>
      </c>
      <c r="C38" s="19" t="s">
        <v>57</v>
      </c>
      <c r="D38" s="18" t="s">
        <v>60</v>
      </c>
      <c r="E38" s="20">
        <v>42167</v>
      </c>
      <c r="F38" s="21">
        <v>32951.5</v>
      </c>
      <c r="G38" s="22">
        <v>42369</v>
      </c>
      <c r="H38" s="23">
        <v>0</v>
      </c>
      <c r="I38" s="16">
        <f t="shared" si="0"/>
        <v>32951.5</v>
      </c>
      <c r="J38" s="17" t="s">
        <v>17</v>
      </c>
    </row>
    <row r="39" spans="1:10" s="24" customFormat="1" ht="21" customHeight="1" x14ac:dyDescent="0.25">
      <c r="A39" s="9" t="s">
        <v>21</v>
      </c>
      <c r="B39" s="25" t="s">
        <v>22</v>
      </c>
      <c r="C39" s="19" t="s">
        <v>23</v>
      </c>
      <c r="D39" s="18" t="s">
        <v>61</v>
      </c>
      <c r="E39" s="20">
        <v>42185</v>
      </c>
      <c r="F39" s="21">
        <v>30635</v>
      </c>
      <c r="G39" s="22">
        <v>42369</v>
      </c>
      <c r="H39" s="23">
        <v>0</v>
      </c>
      <c r="I39" s="16">
        <f t="shared" si="0"/>
        <v>30635</v>
      </c>
      <c r="J39" s="17" t="s">
        <v>17</v>
      </c>
    </row>
    <row r="40" spans="1:10" s="24" customFormat="1" ht="21" customHeight="1" x14ac:dyDescent="0.25">
      <c r="A40" s="9" t="s">
        <v>21</v>
      </c>
      <c r="B40" s="25" t="s">
        <v>22</v>
      </c>
      <c r="C40" s="19" t="s">
        <v>23</v>
      </c>
      <c r="D40" s="18" t="s">
        <v>62</v>
      </c>
      <c r="E40" s="20">
        <v>42185</v>
      </c>
      <c r="F40" s="21">
        <v>11469.75</v>
      </c>
      <c r="G40" s="22">
        <v>42369</v>
      </c>
      <c r="H40" s="23">
        <v>0</v>
      </c>
      <c r="I40" s="16">
        <f t="shared" si="0"/>
        <v>11469.75</v>
      </c>
      <c r="J40" s="17" t="s">
        <v>17</v>
      </c>
    </row>
    <row r="41" spans="1:10" s="24" customFormat="1" ht="21" customHeight="1" x14ac:dyDescent="0.25">
      <c r="A41" s="9" t="s">
        <v>33</v>
      </c>
      <c r="B41" s="18" t="s">
        <v>34</v>
      </c>
      <c r="C41" s="19" t="s">
        <v>42</v>
      </c>
      <c r="D41" s="18" t="s">
        <v>63</v>
      </c>
      <c r="E41" s="20">
        <v>42187</v>
      </c>
      <c r="F41" s="21">
        <v>39152.400000000001</v>
      </c>
      <c r="G41" s="22">
        <v>42369</v>
      </c>
      <c r="H41" s="23">
        <v>0</v>
      </c>
      <c r="I41" s="16">
        <f t="shared" si="0"/>
        <v>39152.400000000001</v>
      </c>
      <c r="J41" s="17" t="s">
        <v>17</v>
      </c>
    </row>
    <row r="42" spans="1:10" s="24" customFormat="1" ht="21" customHeight="1" x14ac:dyDescent="0.25">
      <c r="A42" s="9" t="s">
        <v>55</v>
      </c>
      <c r="B42" s="18" t="s">
        <v>56</v>
      </c>
      <c r="C42" s="19" t="str">
        <f>VLOOKUP(B42,'[1]cuentas por pagar Sept. 2022'!A61:I365,2,FALSE)</f>
        <v>MEDIO MOTOR</v>
      </c>
      <c r="D42" s="18" t="s">
        <v>64</v>
      </c>
      <c r="E42" s="20">
        <v>42198</v>
      </c>
      <c r="F42" s="21">
        <v>119681.5</v>
      </c>
      <c r="G42" s="22">
        <v>42369</v>
      </c>
      <c r="H42" s="23">
        <v>0</v>
      </c>
      <c r="I42" s="16">
        <f t="shared" si="0"/>
        <v>119681.5</v>
      </c>
      <c r="J42" s="17" t="s">
        <v>17</v>
      </c>
    </row>
    <row r="43" spans="1:10" s="24" customFormat="1" ht="21" customHeight="1" x14ac:dyDescent="0.25">
      <c r="A43" s="9" t="s">
        <v>33</v>
      </c>
      <c r="B43" s="18" t="s">
        <v>34</v>
      </c>
      <c r="C43" s="19" t="s">
        <v>42</v>
      </c>
      <c r="D43" s="18" t="s">
        <v>65</v>
      </c>
      <c r="E43" s="20">
        <v>42219</v>
      </c>
      <c r="F43" s="21">
        <v>84324.01</v>
      </c>
      <c r="G43" s="22">
        <v>42369</v>
      </c>
      <c r="H43" s="23">
        <v>0</v>
      </c>
      <c r="I43" s="16">
        <f t="shared" si="0"/>
        <v>84324.01</v>
      </c>
      <c r="J43" s="17" t="s">
        <v>17</v>
      </c>
    </row>
    <row r="44" spans="1:10" s="24" customFormat="1" ht="21" customHeight="1" x14ac:dyDescent="0.25">
      <c r="A44" s="9" t="s">
        <v>55</v>
      </c>
      <c r="B44" s="18" t="s">
        <v>56</v>
      </c>
      <c r="C44" s="19" t="s">
        <v>57</v>
      </c>
      <c r="D44" s="18" t="s">
        <v>51</v>
      </c>
      <c r="E44" s="20">
        <v>42223</v>
      </c>
      <c r="F44" s="21">
        <v>88500</v>
      </c>
      <c r="G44" s="22">
        <v>42369</v>
      </c>
      <c r="H44" s="23">
        <v>0</v>
      </c>
      <c r="I44" s="16">
        <f t="shared" si="0"/>
        <v>88500</v>
      </c>
      <c r="J44" s="17" t="s">
        <v>17</v>
      </c>
    </row>
    <row r="45" spans="1:10" s="24" customFormat="1" ht="21" customHeight="1" x14ac:dyDescent="0.25">
      <c r="A45" s="9" t="s">
        <v>55</v>
      </c>
      <c r="B45" s="18" t="s">
        <v>56</v>
      </c>
      <c r="C45" s="19" t="s">
        <v>57</v>
      </c>
      <c r="D45" s="18" t="s">
        <v>66</v>
      </c>
      <c r="E45" s="20">
        <v>42223</v>
      </c>
      <c r="F45" s="21">
        <v>41300</v>
      </c>
      <c r="G45" s="22">
        <v>42369</v>
      </c>
      <c r="H45" s="23">
        <v>0</v>
      </c>
      <c r="I45" s="16">
        <f t="shared" si="0"/>
        <v>41300</v>
      </c>
      <c r="J45" s="17" t="s">
        <v>17</v>
      </c>
    </row>
    <row r="46" spans="1:10" s="24" customFormat="1" ht="21" customHeight="1" x14ac:dyDescent="0.25">
      <c r="A46" s="9" t="s">
        <v>33</v>
      </c>
      <c r="B46" s="18" t="s">
        <v>34</v>
      </c>
      <c r="C46" s="19" t="s">
        <v>42</v>
      </c>
      <c r="D46" s="18" t="s">
        <v>67</v>
      </c>
      <c r="E46" s="20">
        <v>42261</v>
      </c>
      <c r="F46" s="21">
        <v>3152.96</v>
      </c>
      <c r="G46" s="22">
        <v>42369</v>
      </c>
      <c r="H46" s="23">
        <v>0</v>
      </c>
      <c r="I46" s="16">
        <f t="shared" si="0"/>
        <v>3152.96</v>
      </c>
      <c r="J46" s="17" t="s">
        <v>17</v>
      </c>
    </row>
    <row r="47" spans="1:10" s="24" customFormat="1" ht="21" customHeight="1" x14ac:dyDescent="0.25">
      <c r="A47" s="9" t="s">
        <v>68</v>
      </c>
      <c r="B47" s="18" t="s">
        <v>69</v>
      </c>
      <c r="C47" s="19" t="str">
        <f>VLOOKUP(B47,'[1]cuentas por pagar Sept. 2022'!A13:I317,2,FALSE)</f>
        <v>USO HABIT. Y ALMUERZO</v>
      </c>
      <c r="D47" s="18" t="s">
        <v>70</v>
      </c>
      <c r="E47" s="20">
        <v>42307</v>
      </c>
      <c r="F47" s="21">
        <v>704150</v>
      </c>
      <c r="G47" s="22">
        <v>42369</v>
      </c>
      <c r="H47" s="23">
        <v>0</v>
      </c>
      <c r="I47" s="16">
        <f t="shared" si="0"/>
        <v>704150</v>
      </c>
      <c r="J47" s="17" t="s">
        <v>17</v>
      </c>
    </row>
    <row r="48" spans="1:10" s="24" customFormat="1" ht="21" customHeight="1" x14ac:dyDescent="0.25">
      <c r="A48" s="9" t="s">
        <v>68</v>
      </c>
      <c r="B48" s="18" t="s">
        <v>69</v>
      </c>
      <c r="C48" s="19" t="str">
        <f>VLOOKUP(B48,'[1]cuentas por pagar Sept. 2022'!A14:I318,2,FALSE)</f>
        <v>USO HABIT. Y ALMUERZO</v>
      </c>
      <c r="D48" s="18" t="s">
        <v>71</v>
      </c>
      <c r="E48" s="20">
        <v>42327</v>
      </c>
      <c r="F48" s="21">
        <v>11290</v>
      </c>
      <c r="G48" s="22">
        <v>42369</v>
      </c>
      <c r="H48" s="23">
        <v>0</v>
      </c>
      <c r="I48" s="16">
        <f t="shared" si="0"/>
        <v>11290</v>
      </c>
      <c r="J48" s="17" t="s">
        <v>17</v>
      </c>
    </row>
    <row r="49" spans="1:10" s="24" customFormat="1" ht="21" customHeight="1" x14ac:dyDescent="0.25">
      <c r="A49" s="9" t="s">
        <v>72</v>
      </c>
      <c r="B49" s="18" t="s">
        <v>73</v>
      </c>
      <c r="C49" s="19" t="s">
        <v>74</v>
      </c>
      <c r="D49" s="18" t="s">
        <v>75</v>
      </c>
      <c r="E49" s="20">
        <v>42367</v>
      </c>
      <c r="F49" s="21">
        <v>103840</v>
      </c>
      <c r="G49" s="22">
        <v>42369</v>
      </c>
      <c r="H49" s="23">
        <v>0</v>
      </c>
      <c r="I49" s="16">
        <f t="shared" si="0"/>
        <v>103840</v>
      </c>
      <c r="J49" s="17" t="s">
        <v>17</v>
      </c>
    </row>
    <row r="50" spans="1:10" s="24" customFormat="1" ht="21" customHeight="1" x14ac:dyDescent="0.25">
      <c r="A50" s="9" t="s">
        <v>76</v>
      </c>
      <c r="B50" s="18" t="s">
        <v>77</v>
      </c>
      <c r="C50" s="19" t="s">
        <v>78</v>
      </c>
      <c r="D50" s="18" t="s">
        <v>79</v>
      </c>
      <c r="E50" s="20">
        <v>42480</v>
      </c>
      <c r="F50" s="21">
        <v>37760</v>
      </c>
      <c r="G50" s="22">
        <v>42735</v>
      </c>
      <c r="H50" s="23">
        <v>0</v>
      </c>
      <c r="I50" s="16">
        <f t="shared" si="0"/>
        <v>37760</v>
      </c>
      <c r="J50" s="17" t="s">
        <v>17</v>
      </c>
    </row>
    <row r="51" spans="1:10" s="24" customFormat="1" ht="21" customHeight="1" x14ac:dyDescent="0.25">
      <c r="A51" s="9" t="s">
        <v>80</v>
      </c>
      <c r="B51" s="18" t="s">
        <v>81</v>
      </c>
      <c r="C51" s="19" t="s">
        <v>82</v>
      </c>
      <c r="D51" s="18" t="s">
        <v>83</v>
      </c>
      <c r="E51" s="20">
        <v>42504</v>
      </c>
      <c r="F51" s="21">
        <v>2242</v>
      </c>
      <c r="G51" s="22">
        <v>42735</v>
      </c>
      <c r="H51" s="23">
        <v>0</v>
      </c>
      <c r="I51" s="16">
        <f t="shared" si="0"/>
        <v>2242</v>
      </c>
      <c r="J51" s="17" t="s">
        <v>17</v>
      </c>
    </row>
    <row r="52" spans="1:10" s="24" customFormat="1" ht="21" customHeight="1" x14ac:dyDescent="0.25">
      <c r="A52" s="9" t="s">
        <v>38</v>
      </c>
      <c r="B52" s="18" t="s">
        <v>39</v>
      </c>
      <c r="C52" s="19" t="s">
        <v>35</v>
      </c>
      <c r="D52" s="18" t="s">
        <v>84</v>
      </c>
      <c r="E52" s="20">
        <v>42522</v>
      </c>
      <c r="F52" s="21">
        <v>1800</v>
      </c>
      <c r="G52" s="22">
        <v>42735</v>
      </c>
      <c r="H52" s="23">
        <v>0</v>
      </c>
      <c r="I52" s="16">
        <f t="shared" si="0"/>
        <v>1800</v>
      </c>
      <c r="J52" s="17" t="s">
        <v>17</v>
      </c>
    </row>
    <row r="53" spans="1:10" s="24" customFormat="1" ht="21" customHeight="1" x14ac:dyDescent="0.25">
      <c r="A53" s="9" t="s">
        <v>80</v>
      </c>
      <c r="B53" s="18" t="s">
        <v>81</v>
      </c>
      <c r="C53" s="19" t="s">
        <v>85</v>
      </c>
      <c r="D53" s="18" t="s">
        <v>86</v>
      </c>
      <c r="E53" s="20">
        <v>42570</v>
      </c>
      <c r="F53" s="21">
        <v>31388</v>
      </c>
      <c r="G53" s="22">
        <v>42735</v>
      </c>
      <c r="H53" s="23">
        <v>0</v>
      </c>
      <c r="I53" s="16">
        <f t="shared" si="0"/>
        <v>31388</v>
      </c>
      <c r="J53" s="17" t="s">
        <v>17</v>
      </c>
    </row>
    <row r="54" spans="1:10" s="24" customFormat="1" ht="21" customHeight="1" x14ac:dyDescent="0.25">
      <c r="A54" s="9" t="s">
        <v>76</v>
      </c>
      <c r="B54" s="18" t="s">
        <v>77</v>
      </c>
      <c r="C54" s="19" t="s">
        <v>78</v>
      </c>
      <c r="D54" s="18" t="s">
        <v>87</v>
      </c>
      <c r="E54" s="20">
        <v>42582</v>
      </c>
      <c r="F54" s="21">
        <v>56638.82</v>
      </c>
      <c r="G54" s="22">
        <v>42735</v>
      </c>
      <c r="H54" s="23">
        <v>0</v>
      </c>
      <c r="I54" s="16">
        <f t="shared" si="0"/>
        <v>56638.82</v>
      </c>
      <c r="J54" s="17" t="s">
        <v>17</v>
      </c>
    </row>
    <row r="55" spans="1:10" s="24" customFormat="1" ht="21" customHeight="1" x14ac:dyDescent="0.25">
      <c r="A55" s="9" t="s">
        <v>88</v>
      </c>
      <c r="B55" s="18" t="s">
        <v>89</v>
      </c>
      <c r="C55" s="19" t="str">
        <f>VLOOKUP(B55,'[1]cuentas por pagar Sept. 2022'!A15:I319,2,FALSE)</f>
        <v>ARCHIVO VERTICAL</v>
      </c>
      <c r="D55" s="18" t="s">
        <v>90</v>
      </c>
      <c r="E55" s="20">
        <v>42601</v>
      </c>
      <c r="F55" s="21">
        <v>101612.16</v>
      </c>
      <c r="G55" s="22">
        <v>42735</v>
      </c>
      <c r="H55" s="23">
        <v>0</v>
      </c>
      <c r="I55" s="16">
        <f t="shared" si="0"/>
        <v>101612.16</v>
      </c>
      <c r="J55" s="17" t="s">
        <v>17</v>
      </c>
    </row>
    <row r="56" spans="1:10" s="24" customFormat="1" ht="21" customHeight="1" x14ac:dyDescent="0.25">
      <c r="A56" s="9" t="s">
        <v>91</v>
      </c>
      <c r="B56" s="18" t="s">
        <v>92</v>
      </c>
      <c r="C56" s="19" t="str">
        <f>VLOOKUP(B56,'[1]cuentas por pagar Sept. 2022'!A28:I332,2,FALSE)</f>
        <v>EQUIPO DE OFICINA</v>
      </c>
      <c r="D56" s="18" t="s">
        <v>93</v>
      </c>
      <c r="E56" s="20">
        <v>42620</v>
      </c>
      <c r="F56" s="21">
        <v>10240</v>
      </c>
      <c r="G56" s="22">
        <v>42735</v>
      </c>
      <c r="H56" s="23">
        <v>0</v>
      </c>
      <c r="I56" s="16">
        <f t="shared" si="0"/>
        <v>10240</v>
      </c>
      <c r="J56" s="17" t="s">
        <v>17</v>
      </c>
    </row>
    <row r="57" spans="1:10" s="24" customFormat="1" ht="21" customHeight="1" x14ac:dyDescent="0.25">
      <c r="A57" s="9" t="s">
        <v>94</v>
      </c>
      <c r="B57" s="18" t="s">
        <v>95</v>
      </c>
      <c r="C57" s="19" t="str">
        <f>VLOOKUP(B57,'[1]cuentas por pagar Sept. 2022'!A56:I360,2,FALSE)</f>
        <v>PLATO Y DISCO FRICCION</v>
      </c>
      <c r="D57" s="18" t="s">
        <v>96</v>
      </c>
      <c r="E57" s="20">
        <v>42626</v>
      </c>
      <c r="F57" s="21">
        <v>18800.23</v>
      </c>
      <c r="G57" s="22">
        <v>42735</v>
      </c>
      <c r="H57" s="23">
        <v>0</v>
      </c>
      <c r="I57" s="16">
        <f t="shared" si="0"/>
        <v>18800.23</v>
      </c>
      <c r="J57" s="17" t="s">
        <v>17</v>
      </c>
    </row>
    <row r="58" spans="1:10" s="24" customFormat="1" ht="21" customHeight="1" x14ac:dyDescent="0.25">
      <c r="A58" s="9" t="s">
        <v>97</v>
      </c>
      <c r="B58" s="18" t="s">
        <v>98</v>
      </c>
      <c r="C58" s="19" t="s">
        <v>99</v>
      </c>
      <c r="D58" s="18" t="s">
        <v>100</v>
      </c>
      <c r="E58" s="20">
        <v>42626</v>
      </c>
      <c r="F58" s="21">
        <v>19942</v>
      </c>
      <c r="G58" s="22">
        <v>42735</v>
      </c>
      <c r="H58" s="23">
        <v>0</v>
      </c>
      <c r="I58" s="16">
        <f t="shared" si="0"/>
        <v>19942</v>
      </c>
      <c r="J58" s="17" t="s">
        <v>17</v>
      </c>
    </row>
    <row r="59" spans="1:10" s="24" customFormat="1" ht="39.75" customHeight="1" x14ac:dyDescent="0.25">
      <c r="A59" s="9" t="s">
        <v>80</v>
      </c>
      <c r="B59" s="18" t="s">
        <v>81</v>
      </c>
      <c r="C59" s="19" t="s">
        <v>101</v>
      </c>
      <c r="D59" s="18" t="s">
        <v>102</v>
      </c>
      <c r="E59" s="20">
        <v>42627</v>
      </c>
      <c r="F59" s="21">
        <v>126507.8</v>
      </c>
      <c r="G59" s="22">
        <v>42735</v>
      </c>
      <c r="H59" s="23">
        <v>0</v>
      </c>
      <c r="I59" s="16">
        <f t="shared" si="0"/>
        <v>126507.8</v>
      </c>
      <c r="J59" s="17" t="s">
        <v>17</v>
      </c>
    </row>
    <row r="60" spans="1:10" s="24" customFormat="1" ht="20.25" customHeight="1" x14ac:dyDescent="0.25">
      <c r="A60" s="9" t="s">
        <v>97</v>
      </c>
      <c r="B60" s="18" t="s">
        <v>103</v>
      </c>
      <c r="C60" s="19" t="s">
        <v>104</v>
      </c>
      <c r="D60" s="18" t="s">
        <v>105</v>
      </c>
      <c r="E60" s="20">
        <v>42627</v>
      </c>
      <c r="F60" s="21">
        <v>18585</v>
      </c>
      <c r="G60" s="22">
        <v>42735</v>
      </c>
      <c r="H60" s="23">
        <v>0</v>
      </c>
      <c r="I60" s="16">
        <f t="shared" si="0"/>
        <v>18585</v>
      </c>
      <c r="J60" s="17" t="s">
        <v>17</v>
      </c>
    </row>
    <row r="61" spans="1:10" s="24" customFormat="1" ht="20.25" customHeight="1" x14ac:dyDescent="0.25">
      <c r="A61" s="9">
        <v>101014334</v>
      </c>
      <c r="B61" s="18" t="s">
        <v>106</v>
      </c>
      <c r="C61" s="19" t="s">
        <v>107</v>
      </c>
      <c r="D61" s="18" t="s">
        <v>108</v>
      </c>
      <c r="E61" s="20">
        <v>42628</v>
      </c>
      <c r="F61" s="21">
        <v>259977.60000000001</v>
      </c>
      <c r="G61" s="22">
        <v>42735</v>
      </c>
      <c r="H61" s="23">
        <v>0</v>
      </c>
      <c r="I61" s="16">
        <f t="shared" si="0"/>
        <v>259977.60000000001</v>
      </c>
      <c r="J61" s="17" t="s">
        <v>17</v>
      </c>
    </row>
    <row r="62" spans="1:10" s="24" customFormat="1" ht="20.25" customHeight="1" x14ac:dyDescent="0.25">
      <c r="A62" s="9" t="s">
        <v>109</v>
      </c>
      <c r="B62" s="18" t="s">
        <v>98</v>
      </c>
      <c r="C62" s="19" t="s">
        <v>110</v>
      </c>
      <c r="D62" s="18" t="s">
        <v>111</v>
      </c>
      <c r="E62" s="20">
        <v>42628</v>
      </c>
      <c r="F62" s="21">
        <v>17700</v>
      </c>
      <c r="G62" s="22">
        <v>42735</v>
      </c>
      <c r="H62" s="23">
        <v>0</v>
      </c>
      <c r="I62" s="16">
        <f t="shared" si="0"/>
        <v>17700</v>
      </c>
      <c r="J62" s="17" t="s">
        <v>17</v>
      </c>
    </row>
    <row r="63" spans="1:10" s="24" customFormat="1" ht="21" customHeight="1" x14ac:dyDescent="0.25">
      <c r="A63" s="9" t="s">
        <v>112</v>
      </c>
      <c r="B63" s="25" t="s">
        <v>113</v>
      </c>
      <c r="C63" s="19" t="s">
        <v>114</v>
      </c>
      <c r="D63" s="18" t="s">
        <v>115</v>
      </c>
      <c r="E63" s="20">
        <v>42702</v>
      </c>
      <c r="F63" s="21">
        <v>128952</v>
      </c>
      <c r="G63" s="22">
        <v>42735</v>
      </c>
      <c r="H63" s="23">
        <v>0</v>
      </c>
      <c r="I63" s="16">
        <f t="shared" si="0"/>
        <v>128952</v>
      </c>
      <c r="J63" s="17" t="s">
        <v>17</v>
      </c>
    </row>
    <row r="64" spans="1:10" s="24" customFormat="1" ht="21" customHeight="1" x14ac:dyDescent="0.25">
      <c r="A64" s="9" t="s">
        <v>116</v>
      </c>
      <c r="B64" s="18" t="s">
        <v>117</v>
      </c>
      <c r="C64" s="19" t="str">
        <f>VLOOKUP(B64,'[1]cuentas por pagar Sept. 2022'!A47:I351,2,FALSE)</f>
        <v>MATERIALES DE OFICINA</v>
      </c>
      <c r="D64" s="18" t="s">
        <v>118</v>
      </c>
      <c r="E64" s="20">
        <v>42861</v>
      </c>
      <c r="F64" s="21">
        <v>432888.9</v>
      </c>
      <c r="G64" s="22">
        <v>43100</v>
      </c>
      <c r="H64" s="23">
        <v>0</v>
      </c>
      <c r="I64" s="16">
        <f t="shared" si="0"/>
        <v>432888.9</v>
      </c>
      <c r="J64" s="17" t="s">
        <v>17</v>
      </c>
    </row>
    <row r="65" spans="1:10" s="24" customFormat="1" ht="21" customHeight="1" x14ac:dyDescent="0.25">
      <c r="A65" s="9" t="s">
        <v>119</v>
      </c>
      <c r="B65" s="18" t="s">
        <v>120</v>
      </c>
      <c r="C65" s="19" t="str">
        <f>VLOOKUP(B65,'[1]cuentas por pagar Sept. 2022'!A38:I342,2,FALSE)</f>
        <v>REPARACION DE AIRE</v>
      </c>
      <c r="D65" s="18" t="s">
        <v>121</v>
      </c>
      <c r="E65" s="20">
        <v>42958</v>
      </c>
      <c r="F65" s="21">
        <v>94205.3</v>
      </c>
      <c r="G65" s="22">
        <v>43100</v>
      </c>
      <c r="H65" s="23">
        <v>0</v>
      </c>
      <c r="I65" s="16">
        <f t="shared" si="0"/>
        <v>94205.3</v>
      </c>
      <c r="J65" s="17" t="s">
        <v>17</v>
      </c>
    </row>
    <row r="66" spans="1:10" s="24" customFormat="1" ht="21" customHeight="1" x14ac:dyDescent="0.25">
      <c r="A66" s="9" t="s">
        <v>122</v>
      </c>
      <c r="B66" s="18" t="s">
        <v>123</v>
      </c>
      <c r="C66" s="19" t="s">
        <v>124</v>
      </c>
      <c r="D66" s="18" t="s">
        <v>125</v>
      </c>
      <c r="E66" s="20">
        <v>43634</v>
      </c>
      <c r="F66" s="21">
        <v>5705.3</v>
      </c>
      <c r="G66" s="22">
        <v>43830</v>
      </c>
      <c r="H66" s="23">
        <v>0</v>
      </c>
      <c r="I66" s="16">
        <f t="shared" si="0"/>
        <v>5705.3</v>
      </c>
      <c r="J66" s="17" t="s">
        <v>17</v>
      </c>
    </row>
    <row r="67" spans="1:10" s="24" customFormat="1" ht="32.25" customHeight="1" x14ac:dyDescent="0.25">
      <c r="A67" s="9" t="s">
        <v>122</v>
      </c>
      <c r="B67" s="18" t="s">
        <v>126</v>
      </c>
      <c r="C67" s="19" t="s">
        <v>124</v>
      </c>
      <c r="D67" s="18" t="s">
        <v>127</v>
      </c>
      <c r="E67" s="20">
        <v>43635</v>
      </c>
      <c r="F67" s="21">
        <v>7955.91</v>
      </c>
      <c r="G67" s="22">
        <v>43830</v>
      </c>
      <c r="H67" s="23">
        <v>0</v>
      </c>
      <c r="I67" s="16">
        <f t="shared" si="0"/>
        <v>7955.91</v>
      </c>
      <c r="J67" s="17" t="s">
        <v>17</v>
      </c>
    </row>
    <row r="68" spans="1:10" s="24" customFormat="1" ht="38.25" customHeight="1" x14ac:dyDescent="0.25">
      <c r="A68" s="9" t="s">
        <v>128</v>
      </c>
      <c r="B68" s="18" t="s">
        <v>129</v>
      </c>
      <c r="C68" s="19" t="s">
        <v>15</v>
      </c>
      <c r="D68" s="9">
        <v>16103</v>
      </c>
      <c r="E68" s="20">
        <v>43829</v>
      </c>
      <c r="F68" s="21">
        <v>12000</v>
      </c>
      <c r="G68" s="22">
        <v>43830</v>
      </c>
      <c r="H68" s="23">
        <v>0</v>
      </c>
      <c r="I68" s="16">
        <f t="shared" si="0"/>
        <v>12000</v>
      </c>
      <c r="J68" s="17" t="s">
        <v>17</v>
      </c>
    </row>
    <row r="69" spans="1:10" s="24" customFormat="1" ht="29.25" customHeight="1" x14ac:dyDescent="0.25">
      <c r="A69" s="9" t="s">
        <v>130</v>
      </c>
      <c r="B69" s="18" t="s">
        <v>131</v>
      </c>
      <c r="C69" s="19" t="str">
        <f>VLOOKUP(B69,'[1]cuentas por pagar Sept. 2022'!A37:I341,2,FALSE)</f>
        <v>ALQUILER</v>
      </c>
      <c r="D69" s="9">
        <v>100869379</v>
      </c>
      <c r="E69" s="26" t="s">
        <v>132</v>
      </c>
      <c r="F69" s="21">
        <v>2176823.88</v>
      </c>
      <c r="G69" s="27" t="s">
        <v>133</v>
      </c>
      <c r="H69" s="23">
        <v>0</v>
      </c>
      <c r="I69" s="16">
        <f t="shared" si="0"/>
        <v>2176823.88</v>
      </c>
      <c r="J69" s="17" t="s">
        <v>17</v>
      </c>
    </row>
    <row r="70" spans="1:10" s="24" customFormat="1" ht="29.25" customHeight="1" x14ac:dyDescent="0.25">
      <c r="A70" s="9" t="s">
        <v>134</v>
      </c>
      <c r="B70" s="18" t="s">
        <v>135</v>
      </c>
      <c r="C70" s="19" t="s">
        <v>136</v>
      </c>
      <c r="D70" s="18" t="s">
        <v>137</v>
      </c>
      <c r="E70" s="26" t="s">
        <v>133</v>
      </c>
      <c r="F70" s="21">
        <v>204968</v>
      </c>
      <c r="G70" s="27" t="s">
        <v>133</v>
      </c>
      <c r="H70" s="23">
        <v>0</v>
      </c>
      <c r="I70" s="16">
        <f t="shared" si="0"/>
        <v>204968</v>
      </c>
      <c r="J70" s="17" t="s">
        <v>17</v>
      </c>
    </row>
    <row r="71" spans="1:10" s="24" customFormat="1" ht="34.5" customHeight="1" x14ac:dyDescent="0.25">
      <c r="A71" s="9" t="s">
        <v>138</v>
      </c>
      <c r="B71" s="18" t="s">
        <v>139</v>
      </c>
      <c r="C71" s="19" t="s">
        <v>140</v>
      </c>
      <c r="D71" s="18" t="s">
        <v>141</v>
      </c>
      <c r="E71" s="26" t="s">
        <v>133</v>
      </c>
      <c r="F71" s="21">
        <v>143370</v>
      </c>
      <c r="G71" s="27" t="s">
        <v>133</v>
      </c>
      <c r="H71" s="23">
        <v>0</v>
      </c>
      <c r="I71" s="16">
        <f t="shared" si="0"/>
        <v>143370</v>
      </c>
      <c r="J71" s="17" t="s">
        <v>17</v>
      </c>
    </row>
    <row r="72" spans="1:10" s="24" customFormat="1" ht="34.5" customHeight="1" thickBot="1" x14ac:dyDescent="0.3">
      <c r="A72" s="28"/>
      <c r="B72" s="29"/>
      <c r="C72" s="30"/>
      <c r="D72" s="29"/>
      <c r="E72" s="31"/>
      <c r="F72" s="32">
        <f>SUM(F13:F71)</f>
        <v>6380814.6899999995</v>
      </c>
      <c r="G72" s="33"/>
      <c r="H72" s="34"/>
      <c r="I72" s="35">
        <f>SUM(I13:I71)</f>
        <v>6380814.6899999995</v>
      </c>
      <c r="J72" s="36"/>
    </row>
    <row r="73" spans="1:10" s="24" customFormat="1" ht="34.5" customHeight="1" thickTop="1" x14ac:dyDescent="0.25">
      <c r="A73" s="9"/>
      <c r="B73" s="18"/>
      <c r="C73" s="19"/>
      <c r="D73" s="18"/>
      <c r="E73" s="26"/>
      <c r="F73" s="37"/>
      <c r="G73" s="37"/>
      <c r="H73" s="23"/>
      <c r="I73" s="16"/>
      <c r="J73" s="17"/>
    </row>
    <row r="74" spans="1:10" s="24" customFormat="1" ht="21" customHeight="1" x14ac:dyDescent="0.25">
      <c r="A74" s="9">
        <v>411000476</v>
      </c>
      <c r="B74" s="18" t="s">
        <v>143</v>
      </c>
      <c r="C74" s="19" t="s">
        <v>144</v>
      </c>
      <c r="D74" s="18" t="s">
        <v>145</v>
      </c>
      <c r="E74" s="38">
        <v>44958</v>
      </c>
      <c r="F74" s="21">
        <v>5550</v>
      </c>
      <c r="G74" s="22">
        <v>45291</v>
      </c>
      <c r="H74" s="23">
        <v>0</v>
      </c>
      <c r="I74" s="16">
        <f t="shared" ref="I74:I76" si="1">F74-H74</f>
        <v>5550</v>
      </c>
      <c r="J74" s="17" t="s">
        <v>142</v>
      </c>
    </row>
    <row r="75" spans="1:10" s="24" customFormat="1" ht="21" customHeight="1" x14ac:dyDescent="0.25">
      <c r="A75" s="9">
        <v>411000476</v>
      </c>
      <c r="B75" s="18" t="s">
        <v>143</v>
      </c>
      <c r="C75" s="19" t="s">
        <v>144</v>
      </c>
      <c r="D75" s="18" t="s">
        <v>146</v>
      </c>
      <c r="E75" s="38">
        <v>45110</v>
      </c>
      <c r="F75" s="21">
        <v>5550</v>
      </c>
      <c r="G75" s="22">
        <v>45291</v>
      </c>
      <c r="H75" s="23">
        <v>0</v>
      </c>
      <c r="I75" s="16">
        <f t="shared" si="1"/>
        <v>5550</v>
      </c>
      <c r="J75" s="17" t="s">
        <v>142</v>
      </c>
    </row>
    <row r="76" spans="1:10" s="24" customFormat="1" ht="21" customHeight="1" x14ac:dyDescent="0.25">
      <c r="A76" s="9">
        <v>411000476</v>
      </c>
      <c r="B76" s="18" t="s">
        <v>143</v>
      </c>
      <c r="C76" s="19" t="s">
        <v>144</v>
      </c>
      <c r="D76" s="18" t="s">
        <v>147</v>
      </c>
      <c r="E76" s="38">
        <v>45019</v>
      </c>
      <c r="F76" s="21">
        <v>5550</v>
      </c>
      <c r="G76" s="22">
        <v>45291</v>
      </c>
      <c r="H76" s="23">
        <v>0</v>
      </c>
      <c r="I76" s="16">
        <f t="shared" si="1"/>
        <v>5550</v>
      </c>
      <c r="J76" s="17" t="s">
        <v>142</v>
      </c>
    </row>
    <row r="77" spans="1:10" s="24" customFormat="1" ht="21" customHeight="1" x14ac:dyDescent="0.25">
      <c r="A77" s="9"/>
      <c r="B77" s="18"/>
      <c r="C77" s="19"/>
      <c r="D77" s="18"/>
      <c r="E77" s="38"/>
      <c r="F77" s="21"/>
      <c r="G77" s="22"/>
      <c r="H77" s="23"/>
      <c r="I77" s="16"/>
      <c r="J77" s="17"/>
    </row>
    <row r="78" spans="1:10" s="24" customFormat="1" ht="21" customHeight="1" x14ac:dyDescent="0.3">
      <c r="A78" s="211" t="s">
        <v>148</v>
      </c>
      <c r="B78" s="212"/>
      <c r="C78" s="212"/>
      <c r="D78" s="212"/>
      <c r="E78" s="213"/>
      <c r="F78" s="39">
        <f>SUM(F74:F76)</f>
        <v>16650</v>
      </c>
      <c r="G78" s="39"/>
      <c r="H78" s="40"/>
      <c r="I78" s="41">
        <f>SUM(I74:I76)</f>
        <v>16650</v>
      </c>
      <c r="J78" s="42"/>
    </row>
    <row r="79" spans="1:10" s="24" customFormat="1" ht="21" customHeight="1" x14ac:dyDescent="0.45">
      <c r="A79" s="214" t="s">
        <v>149</v>
      </c>
      <c r="B79" s="214"/>
      <c r="C79" s="214"/>
      <c r="D79" s="214"/>
      <c r="E79" s="214"/>
      <c r="F79" s="43">
        <f>F72+F78</f>
        <v>6397464.6899999995</v>
      </c>
      <c r="G79" s="43"/>
      <c r="H79" s="40"/>
      <c r="I79" s="44">
        <f>I72+I78</f>
        <v>6397464.6899999995</v>
      </c>
      <c r="J79" s="42"/>
    </row>
    <row r="80" spans="1:10" s="24" customFormat="1" ht="21" customHeight="1" x14ac:dyDescent="0.25">
      <c r="A80" s="45"/>
      <c r="B80" s="46"/>
      <c r="C80" s="47"/>
      <c r="D80" s="46"/>
      <c r="E80" s="46"/>
      <c r="F80" s="48" t="s">
        <v>150</v>
      </c>
      <c r="G80" s="48"/>
      <c r="H80" s="49"/>
      <c r="I80" s="49"/>
      <c r="J80" s="49"/>
    </row>
    <row r="81" spans="1:10" s="24" customFormat="1" ht="21" customHeight="1" x14ac:dyDescent="0.25">
      <c r="A81" s="204" t="s">
        <v>151</v>
      </c>
      <c r="B81" s="204"/>
      <c r="C81" s="50"/>
      <c r="D81" s="4"/>
      <c r="E81" s="4"/>
      <c r="F81" s="51"/>
      <c r="G81" s="51"/>
      <c r="H81" s="6"/>
      <c r="I81" s="6"/>
      <c r="J81" s="6"/>
    </row>
    <row r="82" spans="1:10" s="24" customFormat="1" ht="21" customHeight="1" x14ac:dyDescent="0.25">
      <c r="A82" s="204"/>
      <c r="B82" s="204"/>
      <c r="C82" s="52"/>
      <c r="D82" s="4"/>
      <c r="E82" s="4"/>
      <c r="F82" s="4"/>
      <c r="G82" s="4"/>
      <c r="H82" s="6"/>
      <c r="I82" s="6"/>
      <c r="J82" s="6"/>
    </row>
    <row r="83" spans="1:10" s="24" customFormat="1" ht="21" customHeight="1" x14ac:dyDescent="0.25">
      <c r="A83" s="204"/>
      <c r="B83" s="204"/>
      <c r="C83" s="52"/>
      <c r="D83" s="4"/>
      <c r="E83" s="4"/>
      <c r="F83" s="4"/>
      <c r="G83" s="4"/>
      <c r="H83" s="6"/>
      <c r="I83" s="6"/>
      <c r="J83" s="6"/>
    </row>
    <row r="84" spans="1:10" s="24" customFormat="1" ht="21" customHeight="1" x14ac:dyDescent="0.25">
      <c r="A84" s="53"/>
      <c r="B84" s="53"/>
      <c r="C84" s="52"/>
      <c r="D84" s="4"/>
      <c r="E84" s="4"/>
      <c r="F84" s="4"/>
      <c r="G84" s="4"/>
      <c r="H84" s="4"/>
      <c r="I84" s="4"/>
      <c r="J84" s="4"/>
    </row>
    <row r="85" spans="1:10" s="24" customFormat="1" ht="21" customHeight="1" x14ac:dyDescent="0.3">
      <c r="A85" s="53"/>
      <c r="B85" s="53"/>
      <c r="C85" s="54"/>
      <c r="D85" s="55"/>
      <c r="E85" s="55"/>
      <c r="F85" s="6"/>
      <c r="G85" s="6"/>
      <c r="H85" s="4"/>
      <c r="I85" s="4"/>
      <c r="J85" s="4"/>
    </row>
    <row r="86" spans="1:10" s="24" customFormat="1" ht="21" customHeight="1" x14ac:dyDescent="0.25">
      <c r="A86" s="56"/>
      <c r="B86" s="54"/>
      <c r="C86" s="54"/>
      <c r="D86" s="205" t="s">
        <v>152</v>
      </c>
      <c r="E86" s="205"/>
      <c r="F86" s="6"/>
      <c r="G86" s="6"/>
      <c r="H86" s="6"/>
      <c r="I86" s="6"/>
      <c r="J86" s="6"/>
    </row>
    <row r="87" spans="1:10" s="24" customFormat="1" ht="21" customHeight="1" x14ac:dyDescent="0.3">
      <c r="A87" s="56"/>
      <c r="B87" s="54"/>
      <c r="C87" s="54"/>
      <c r="D87" s="206" t="s">
        <v>153</v>
      </c>
      <c r="E87" s="206"/>
      <c r="F87" s="6"/>
      <c r="G87" s="6"/>
      <c r="H87" s="6"/>
      <c r="I87" s="6"/>
      <c r="J87" s="6"/>
    </row>
    <row r="88" spans="1:10" s="24" customFormat="1" ht="21" customHeight="1" x14ac:dyDescent="0.25">
      <c r="A88" s="57"/>
      <c r="B88" s="4"/>
      <c r="C88" s="50"/>
      <c r="D88" s="4"/>
      <c r="E88" s="4"/>
      <c r="F88" s="4"/>
      <c r="G88" s="4"/>
      <c r="H88" s="207"/>
      <c r="I88" s="208"/>
      <c r="J88" s="208"/>
    </row>
    <row r="89" spans="1:10" s="24" customFormat="1" ht="21" customHeight="1" x14ac:dyDescent="0.25">
      <c r="A89" s="57"/>
      <c r="B89" s="4"/>
      <c r="C89" s="50"/>
      <c r="D89" s="4"/>
      <c r="E89" s="4"/>
      <c r="F89" s="4"/>
      <c r="G89" s="4"/>
      <c r="H89" s="4"/>
      <c r="I89" s="4"/>
      <c r="J89" s="4"/>
    </row>
    <row r="90" spans="1:10" s="24" customFormat="1" ht="21" customHeight="1" x14ac:dyDescent="0.25">
      <c r="A90" s="57"/>
      <c r="B90" s="4"/>
      <c r="C90" s="50"/>
      <c r="D90" s="4"/>
      <c r="E90" s="4"/>
      <c r="F90" s="6"/>
      <c r="G90" s="6"/>
      <c r="H90" s="4"/>
      <c r="I90" s="4"/>
      <c r="J90" s="4"/>
    </row>
    <row r="91" spans="1:10" s="24" customFormat="1" ht="21" customHeight="1" x14ac:dyDescent="0.25">
      <c r="A91" s="57"/>
      <c r="B91" s="4"/>
      <c r="C91" s="50"/>
      <c r="D91" s="6"/>
      <c r="E91" s="6"/>
      <c r="F91" s="6"/>
      <c r="G91" s="6"/>
      <c r="H91" s="4"/>
      <c r="I91" s="4"/>
      <c r="J91" s="4"/>
    </row>
    <row r="92" spans="1:10" s="24" customFormat="1" ht="21" customHeight="1" x14ac:dyDescent="0.25">
      <c r="A92" s="57"/>
      <c r="B92" s="4"/>
      <c r="C92" s="50"/>
      <c r="D92" s="6"/>
      <c r="E92" s="6"/>
      <c r="F92" s="6"/>
      <c r="G92" s="6"/>
      <c r="H92" s="4"/>
      <c r="I92" s="4"/>
      <c r="J92" s="4"/>
    </row>
    <row r="93" spans="1:10" s="24" customFormat="1" ht="21" customHeight="1" x14ac:dyDescent="0.25">
      <c r="A93" s="57"/>
      <c r="B93" s="4"/>
      <c r="C93" s="50"/>
      <c r="D93" s="4"/>
      <c r="E93" s="4"/>
      <c r="F93" s="4"/>
      <c r="G93" s="4"/>
      <c r="H93" s="4"/>
      <c r="I93" s="4"/>
      <c r="J93" s="4"/>
    </row>
    <row r="94" spans="1:10" s="24" customFormat="1" ht="21" customHeight="1" x14ac:dyDescent="0.25">
      <c r="A94" s="57"/>
      <c r="B94" s="4"/>
      <c r="C94" s="50"/>
      <c r="D94" s="4"/>
      <c r="E94" s="4"/>
      <c r="F94" s="4"/>
      <c r="G94" s="4"/>
      <c r="H94" s="4"/>
      <c r="I94" s="4"/>
      <c r="J94" s="58"/>
    </row>
    <row r="95" spans="1:10" s="24" customFormat="1" ht="21" customHeight="1" x14ac:dyDescent="0.25">
      <c r="A95" s="57"/>
      <c r="B95" s="4"/>
      <c r="C95" s="50"/>
      <c r="D95" s="4"/>
      <c r="E95" s="4"/>
      <c r="F95" s="4"/>
      <c r="G95" s="4"/>
      <c r="H95" s="4"/>
      <c r="I95" s="4"/>
      <c r="J95" s="4"/>
    </row>
    <row r="96" spans="1:10" s="24" customFormat="1" ht="21" customHeight="1" x14ac:dyDescent="0.25">
      <c r="A96" s="57"/>
      <c r="B96" s="4"/>
      <c r="C96" s="50"/>
      <c r="D96" s="4"/>
      <c r="E96" s="4"/>
      <c r="F96" s="4"/>
      <c r="G96" s="4"/>
      <c r="H96" s="4"/>
      <c r="I96" s="4"/>
      <c r="J96" s="4"/>
    </row>
    <row r="97" spans="1:11" s="24" customFormat="1" ht="24.75" customHeight="1" x14ac:dyDescent="0.25">
      <c r="A97" s="57"/>
      <c r="B97" s="4"/>
      <c r="C97" s="50"/>
      <c r="D97" s="4"/>
      <c r="E97" s="4"/>
      <c r="F97" s="4"/>
      <c r="G97" s="4"/>
      <c r="H97" s="4"/>
      <c r="I97" s="4"/>
      <c r="J97" s="4"/>
    </row>
    <row r="98" spans="1:11" s="24" customFormat="1" ht="21" customHeight="1" x14ac:dyDescent="0.25">
      <c r="A98" s="57"/>
      <c r="B98" s="4"/>
      <c r="C98" s="50"/>
      <c r="D98" s="4"/>
      <c r="E98" s="4"/>
      <c r="F98" s="4"/>
      <c r="G98" s="4"/>
      <c r="H98" s="4"/>
      <c r="I98" s="4"/>
      <c r="J98" s="4"/>
    </row>
    <row r="99" spans="1:11" s="24" customFormat="1" ht="21" customHeight="1" x14ac:dyDescent="0.25">
      <c r="A99" s="57"/>
      <c r="B99" s="4"/>
      <c r="C99" s="50"/>
      <c r="D99" s="4"/>
      <c r="E99" s="4"/>
      <c r="F99" s="4"/>
      <c r="G99" s="4"/>
      <c r="H99" s="4"/>
      <c r="I99" s="4"/>
      <c r="J99" s="4"/>
    </row>
    <row r="100" spans="1:11" s="24" customFormat="1" ht="21" customHeight="1" x14ac:dyDescent="0.25">
      <c r="A100" s="57"/>
      <c r="B100" s="4"/>
      <c r="C100" s="50"/>
      <c r="D100" s="4"/>
      <c r="E100" s="4"/>
      <c r="F100" s="4"/>
      <c r="G100" s="4"/>
      <c r="H100" s="4"/>
      <c r="I100" s="4"/>
      <c r="J100" s="4"/>
    </row>
    <row r="101" spans="1:11" s="24" customFormat="1" ht="21" customHeight="1" x14ac:dyDescent="0.25">
      <c r="A101" s="57"/>
      <c r="B101" s="4"/>
      <c r="C101" s="50"/>
      <c r="D101" s="4"/>
      <c r="E101" s="4"/>
      <c r="F101" s="4"/>
      <c r="G101" s="4"/>
      <c r="H101" s="4"/>
      <c r="I101" s="4"/>
      <c r="J101" s="4"/>
    </row>
    <row r="102" spans="1:11" s="24" customFormat="1" ht="21" customHeight="1" x14ac:dyDescent="0.25">
      <c r="A102" s="57"/>
      <c r="B102" s="4"/>
      <c r="C102" s="50"/>
      <c r="D102" s="4"/>
      <c r="E102" s="4"/>
      <c r="F102" s="4"/>
      <c r="G102" s="4"/>
      <c r="H102" s="4"/>
      <c r="I102" s="4"/>
      <c r="J102" s="4"/>
    </row>
    <row r="103" spans="1:11" s="24" customFormat="1" ht="21" customHeight="1" x14ac:dyDescent="0.25">
      <c r="A103" s="57"/>
      <c r="B103" s="4"/>
      <c r="C103" s="50"/>
      <c r="D103" s="4"/>
      <c r="E103" s="4"/>
      <c r="F103" s="4"/>
      <c r="G103" s="4"/>
      <c r="H103" s="4"/>
      <c r="I103" s="4"/>
      <c r="J103" s="4"/>
    </row>
    <row r="104" spans="1:11" s="24" customFormat="1" ht="21" customHeight="1" x14ac:dyDescent="0.25">
      <c r="A104" s="57"/>
      <c r="B104" s="4"/>
      <c r="C104" s="50"/>
      <c r="D104" s="4"/>
      <c r="E104" s="4"/>
      <c r="F104" s="4"/>
      <c r="G104" s="4"/>
      <c r="H104" s="4"/>
      <c r="I104" s="4"/>
      <c r="J104" s="4"/>
    </row>
    <row r="105" spans="1:11" s="24" customFormat="1" ht="21" customHeight="1" x14ac:dyDescent="0.25">
      <c r="A105" s="57"/>
      <c r="B105" s="4"/>
      <c r="C105" s="50"/>
      <c r="D105" s="4"/>
      <c r="E105" s="4"/>
      <c r="F105" s="4"/>
      <c r="G105" s="4"/>
      <c r="H105" s="4"/>
      <c r="I105" s="4"/>
      <c r="J105" s="4"/>
    </row>
    <row r="106" spans="1:11" s="24" customFormat="1" ht="21" customHeight="1" x14ac:dyDescent="0.25">
      <c r="A106" s="57"/>
      <c r="B106" s="4"/>
      <c r="C106" s="50"/>
      <c r="D106" s="4"/>
      <c r="E106" s="4"/>
      <c r="F106" s="4"/>
      <c r="G106" s="4"/>
      <c r="H106" s="4"/>
      <c r="I106" s="4"/>
      <c r="J106" s="4"/>
    </row>
    <row r="107" spans="1:11" s="24" customFormat="1" ht="21" customHeight="1" x14ac:dyDescent="0.25">
      <c r="A107" s="57"/>
      <c r="B107" s="4"/>
      <c r="C107" s="50"/>
      <c r="D107" s="4"/>
      <c r="E107" s="4"/>
      <c r="F107" s="4"/>
      <c r="G107" s="4"/>
      <c r="H107" s="4"/>
      <c r="I107" s="4"/>
      <c r="J107" s="4"/>
    </row>
    <row r="108" spans="1:11" s="24" customFormat="1" ht="21" customHeight="1" x14ac:dyDescent="0.25">
      <c r="A108" s="57"/>
      <c r="B108" s="4"/>
      <c r="C108" s="50"/>
      <c r="D108" s="4"/>
      <c r="E108" s="4"/>
      <c r="F108" s="4"/>
      <c r="G108" s="4"/>
      <c r="H108" s="4"/>
      <c r="I108" s="4"/>
      <c r="J108" s="4"/>
    </row>
    <row r="109" spans="1:11" s="24" customFormat="1" ht="20.25" customHeight="1" x14ac:dyDescent="0.25">
      <c r="A109" s="57"/>
      <c r="B109" s="4"/>
      <c r="C109" s="50"/>
      <c r="D109" s="4"/>
      <c r="E109" s="4"/>
      <c r="F109" s="4"/>
      <c r="G109" s="4"/>
      <c r="H109" s="4"/>
      <c r="I109" s="4"/>
      <c r="J109" s="4"/>
    </row>
    <row r="110" spans="1:11" s="24" customFormat="1" ht="20.25" customHeight="1" x14ac:dyDescent="0.25">
      <c r="A110" s="57"/>
      <c r="B110" s="4"/>
      <c r="C110" s="50"/>
      <c r="D110" s="4"/>
      <c r="E110" s="4"/>
      <c r="F110" s="4"/>
      <c r="G110" s="4"/>
      <c r="H110" s="4"/>
      <c r="I110" s="4"/>
      <c r="J110" s="4"/>
    </row>
    <row r="111" spans="1:11" s="24" customFormat="1" ht="20.25" customHeight="1" x14ac:dyDescent="0.25">
      <c r="A111" s="57"/>
      <c r="B111" s="4"/>
      <c r="C111" s="50"/>
      <c r="D111" s="4"/>
      <c r="E111" s="4"/>
      <c r="F111" s="4"/>
      <c r="G111" s="4"/>
      <c r="H111" s="4"/>
      <c r="I111" s="4"/>
      <c r="J111" s="4"/>
    </row>
    <row r="112" spans="1:11" s="49" customFormat="1" ht="18" customHeight="1" x14ac:dyDescent="0.25">
      <c r="A112" s="57"/>
      <c r="B112" s="4"/>
      <c r="C112" s="50"/>
      <c r="D112" s="4"/>
      <c r="E112" s="4"/>
      <c r="F112" s="4"/>
      <c r="G112" s="4"/>
      <c r="H112" s="4"/>
      <c r="I112" s="4"/>
      <c r="J112" s="4"/>
      <c r="K112" s="59"/>
    </row>
    <row r="113" spans="1:10" s="49" customFormat="1" x14ac:dyDescent="0.25">
      <c r="A113" s="57"/>
      <c r="B113" s="4"/>
      <c r="C113" s="50"/>
      <c r="D113" s="4"/>
      <c r="E113" s="4"/>
      <c r="F113" s="4"/>
      <c r="G113" s="4"/>
      <c r="H113" s="4"/>
      <c r="I113" s="4"/>
      <c r="J113" s="4"/>
    </row>
    <row r="114" spans="1:10" s="6" customFormat="1" ht="60" customHeight="1" x14ac:dyDescent="0.25">
      <c r="A114" s="57"/>
      <c r="B114" s="4"/>
      <c r="C114" s="50"/>
      <c r="D114" s="4"/>
      <c r="E114" s="4"/>
      <c r="F114" s="4"/>
      <c r="G114" s="4"/>
      <c r="H114" s="4"/>
      <c r="I114" s="4"/>
      <c r="J114" s="4"/>
    </row>
    <row r="115" spans="1:10" s="6" customFormat="1" ht="15" customHeight="1" x14ac:dyDescent="0.25">
      <c r="A115" s="57"/>
      <c r="B115" s="4"/>
      <c r="C115" s="50"/>
      <c r="D115" s="4"/>
      <c r="E115" s="4"/>
      <c r="F115" s="4"/>
      <c r="G115" s="4"/>
      <c r="H115" s="4"/>
      <c r="I115" s="4"/>
      <c r="J115" s="4"/>
    </row>
    <row r="116" spans="1:10" s="6" customFormat="1" ht="15" customHeight="1" x14ac:dyDescent="0.25">
      <c r="A116" s="57"/>
      <c r="B116" s="4"/>
      <c r="C116" s="50"/>
      <c r="D116" s="4"/>
      <c r="E116" s="4"/>
      <c r="F116" s="4"/>
      <c r="G116" s="4"/>
      <c r="H116" s="4"/>
      <c r="I116" s="4"/>
      <c r="J116" s="4"/>
    </row>
    <row r="117" spans="1:10" s="49" customFormat="1" x14ac:dyDescent="0.25">
      <c r="A117" s="57"/>
      <c r="B117" s="4"/>
      <c r="C117" s="50"/>
      <c r="D117" s="4"/>
      <c r="E117" s="4"/>
      <c r="F117" s="4"/>
      <c r="G117" s="4"/>
      <c r="H117" s="4"/>
      <c r="I117" s="4"/>
      <c r="J117" s="4"/>
    </row>
    <row r="118" spans="1:10" s="6" customFormat="1" x14ac:dyDescent="0.25">
      <c r="A118" s="57"/>
      <c r="B118" s="4"/>
      <c r="C118" s="50"/>
      <c r="D118" s="4"/>
      <c r="E118" s="4"/>
      <c r="F118" s="4"/>
      <c r="G118" s="4"/>
      <c r="H118" s="4"/>
      <c r="I118" s="4"/>
      <c r="J118" s="4"/>
    </row>
    <row r="119" spans="1:10" s="6" customFormat="1" x14ac:dyDescent="0.25">
      <c r="A119" s="57"/>
      <c r="B119" s="4"/>
      <c r="C119" s="50"/>
      <c r="D119" s="4"/>
      <c r="E119" s="4"/>
      <c r="F119" s="4"/>
      <c r="G119" s="4"/>
      <c r="H119" s="4"/>
      <c r="I119" s="4"/>
      <c r="J119" s="4"/>
    </row>
    <row r="120" spans="1:10" s="6" customFormat="1" x14ac:dyDescent="0.25">
      <c r="A120" s="57"/>
      <c r="B120" s="4"/>
      <c r="C120" s="50"/>
      <c r="D120" s="4"/>
      <c r="E120" s="4"/>
      <c r="F120" s="4"/>
      <c r="G120" s="4"/>
      <c r="H120" s="4"/>
      <c r="I120" s="4"/>
      <c r="J120" s="4"/>
    </row>
    <row r="121" spans="1:10" s="6" customFormat="1" x14ac:dyDescent="0.25">
      <c r="A121" s="57"/>
      <c r="B121" s="4"/>
      <c r="C121" s="50"/>
      <c r="D121" s="4"/>
      <c r="E121" s="4"/>
      <c r="F121" s="4"/>
      <c r="G121" s="4"/>
      <c r="H121" s="4"/>
      <c r="I121" s="4"/>
      <c r="J121" s="4"/>
    </row>
    <row r="122" spans="1:10" s="6" customFormat="1" x14ac:dyDescent="0.25">
      <c r="A122" s="57"/>
      <c r="B122" s="4"/>
      <c r="C122" s="50"/>
      <c r="D122" s="4"/>
      <c r="E122" s="4"/>
      <c r="F122" s="4"/>
      <c r="G122" s="4"/>
      <c r="H122" s="4"/>
      <c r="I122" s="4"/>
      <c r="J122" s="4"/>
    </row>
    <row r="123" spans="1:10" s="6" customFormat="1" x14ac:dyDescent="0.25">
      <c r="A123" s="57"/>
      <c r="B123" s="4"/>
      <c r="C123" s="50"/>
      <c r="D123" s="4"/>
      <c r="E123" s="4"/>
      <c r="F123" s="4"/>
      <c r="G123" s="4"/>
      <c r="H123" s="4"/>
      <c r="I123" s="4"/>
      <c r="J123" s="4"/>
    </row>
    <row r="124" spans="1:10" s="6" customFormat="1" x14ac:dyDescent="0.25">
      <c r="A124" s="57"/>
      <c r="B124" s="4"/>
      <c r="C124" s="50"/>
      <c r="D124" s="4"/>
      <c r="E124" s="4"/>
      <c r="F124" s="4"/>
      <c r="G124" s="4"/>
      <c r="H124" s="4"/>
      <c r="I124" s="4"/>
      <c r="J124" s="4"/>
    </row>
    <row r="125" spans="1:10" s="6" customFormat="1" x14ac:dyDescent="0.25">
      <c r="A125" s="57"/>
      <c r="B125" s="4"/>
      <c r="C125" s="50"/>
      <c r="D125" s="4"/>
      <c r="E125" s="4"/>
      <c r="F125" s="4"/>
      <c r="G125" s="4"/>
      <c r="H125" s="4"/>
      <c r="I125" s="4"/>
      <c r="J125" s="4"/>
    </row>
    <row r="126" spans="1:10" s="6" customFormat="1" x14ac:dyDescent="0.25">
      <c r="A126" s="57"/>
      <c r="B126" s="4"/>
      <c r="C126" s="50"/>
      <c r="D126" s="4"/>
      <c r="E126" s="4"/>
      <c r="F126" s="4"/>
      <c r="G126" s="4"/>
      <c r="H126" s="4"/>
      <c r="I126" s="4"/>
      <c r="J126" s="4"/>
    </row>
    <row r="127" spans="1:10" s="6" customFormat="1" x14ac:dyDescent="0.25">
      <c r="A127" s="57"/>
      <c r="B127" s="4"/>
      <c r="C127" s="50"/>
      <c r="D127" s="4"/>
      <c r="E127" s="4"/>
      <c r="F127" s="4"/>
      <c r="G127" s="4"/>
      <c r="H127" s="4"/>
      <c r="I127" s="4"/>
      <c r="J127" s="4"/>
    </row>
    <row r="128" spans="1:10" s="6" customFormat="1" x14ac:dyDescent="0.25">
      <c r="A128" s="57"/>
      <c r="B128" s="4"/>
      <c r="C128" s="50"/>
      <c r="D128" s="4"/>
      <c r="E128" s="4"/>
      <c r="F128" s="4"/>
      <c r="G128" s="4"/>
      <c r="H128" s="4"/>
      <c r="I128" s="4"/>
      <c r="J128" s="4"/>
    </row>
    <row r="129" spans="1:10" s="6" customFormat="1" x14ac:dyDescent="0.25">
      <c r="A129" s="57"/>
      <c r="B129" s="4"/>
      <c r="C129" s="50"/>
      <c r="D129" s="4"/>
      <c r="E129" s="4"/>
      <c r="F129" s="4"/>
      <c r="G129" s="4"/>
      <c r="H129" s="4"/>
      <c r="I129" s="4"/>
      <c r="J129" s="4"/>
    </row>
    <row r="130" spans="1:10" s="6" customFormat="1" x14ac:dyDescent="0.25">
      <c r="A130" s="57"/>
      <c r="B130" s="4"/>
      <c r="C130" s="50"/>
      <c r="D130" s="4"/>
      <c r="E130" s="4"/>
      <c r="F130" s="4"/>
      <c r="G130" s="4"/>
      <c r="H130" s="4"/>
      <c r="I130" s="4"/>
      <c r="J130" s="4"/>
    </row>
    <row r="131" spans="1:10" s="6" customFormat="1" x14ac:dyDescent="0.25">
      <c r="A131" s="57"/>
      <c r="B131" s="4"/>
      <c r="C131" s="50"/>
      <c r="D131" s="4"/>
      <c r="E131" s="4"/>
      <c r="F131" s="4"/>
      <c r="G131" s="4"/>
      <c r="H131" s="4"/>
      <c r="I131" s="4"/>
      <c r="J131" s="4"/>
    </row>
    <row r="132" spans="1:10" s="6" customFormat="1" x14ac:dyDescent="0.25">
      <c r="A132" s="57"/>
      <c r="B132" s="4"/>
      <c r="C132" s="50"/>
      <c r="D132" s="4"/>
      <c r="E132" s="4"/>
      <c r="F132" s="4"/>
      <c r="G132" s="4"/>
      <c r="H132" s="4"/>
      <c r="I132" s="4"/>
      <c r="J132" s="4"/>
    </row>
    <row r="133" spans="1:10" s="6" customFormat="1" x14ac:dyDescent="0.25">
      <c r="A133" s="57"/>
      <c r="B133" s="4"/>
      <c r="C133" s="50"/>
      <c r="D133" s="4"/>
      <c r="E133" s="4"/>
      <c r="F133" s="4"/>
      <c r="G133" s="4"/>
      <c r="H133" s="4"/>
      <c r="I133" s="4"/>
      <c r="J133" s="4"/>
    </row>
    <row r="134" spans="1:10" s="6" customFormat="1" x14ac:dyDescent="0.25">
      <c r="A134" s="57"/>
      <c r="B134" s="4"/>
      <c r="C134" s="50"/>
      <c r="D134" s="4"/>
      <c r="E134" s="4"/>
      <c r="F134" s="4"/>
      <c r="G134" s="4"/>
      <c r="H134" s="4"/>
      <c r="I134" s="4"/>
      <c r="J134" s="4"/>
    </row>
    <row r="135" spans="1:10" s="6" customFormat="1" x14ac:dyDescent="0.25">
      <c r="A135" s="57"/>
      <c r="B135" s="4"/>
      <c r="C135" s="50"/>
      <c r="D135" s="4"/>
      <c r="E135" s="4"/>
      <c r="F135" s="4"/>
      <c r="G135" s="4"/>
      <c r="H135" s="4"/>
      <c r="I135" s="4"/>
      <c r="J135" s="4"/>
    </row>
    <row r="136" spans="1:10" s="6" customFormat="1" x14ac:dyDescent="0.25">
      <c r="A136" s="57"/>
      <c r="B136" s="4"/>
      <c r="C136" s="50"/>
      <c r="D136" s="4"/>
      <c r="E136" s="4"/>
      <c r="F136" s="4"/>
      <c r="G136" s="4"/>
      <c r="H136" s="4"/>
      <c r="I136" s="4"/>
      <c r="J136" s="4"/>
    </row>
    <row r="137" spans="1:10" s="6" customFormat="1" x14ac:dyDescent="0.25">
      <c r="A137" s="57"/>
      <c r="B137" s="4"/>
      <c r="C137" s="50"/>
      <c r="D137" s="4"/>
      <c r="E137" s="4"/>
      <c r="F137" s="4"/>
      <c r="G137" s="4"/>
      <c r="H137" s="4"/>
      <c r="I137" s="4"/>
      <c r="J137" s="4"/>
    </row>
    <row r="138" spans="1:10" s="6" customFormat="1" x14ac:dyDescent="0.25">
      <c r="A138" s="57"/>
      <c r="B138" s="4"/>
      <c r="C138" s="50"/>
      <c r="D138" s="4"/>
      <c r="E138" s="4"/>
      <c r="F138" s="4"/>
      <c r="G138" s="4"/>
      <c r="H138" s="4"/>
      <c r="I138" s="4"/>
      <c r="J138" s="4"/>
    </row>
    <row r="139" spans="1:10" s="6" customFormat="1" x14ac:dyDescent="0.25">
      <c r="A139" s="57"/>
      <c r="B139" s="4"/>
      <c r="C139" s="50"/>
      <c r="D139" s="4"/>
      <c r="E139" s="4"/>
      <c r="F139" s="4"/>
      <c r="G139" s="4"/>
      <c r="H139" s="4"/>
      <c r="I139" s="4"/>
      <c r="J139" s="4"/>
    </row>
    <row r="140" spans="1:10" s="6" customFormat="1" x14ac:dyDescent="0.25">
      <c r="A140" s="57"/>
      <c r="B140" s="4"/>
      <c r="C140" s="50"/>
      <c r="D140" s="4"/>
      <c r="E140" s="4"/>
      <c r="F140" s="4"/>
      <c r="G140" s="4"/>
      <c r="H140" s="4"/>
      <c r="I140" s="4"/>
      <c r="J140" s="4"/>
    </row>
    <row r="141" spans="1:10" s="6" customFormat="1" x14ac:dyDescent="0.25">
      <c r="A141" s="57"/>
      <c r="B141" s="4"/>
      <c r="C141" s="50"/>
      <c r="D141" s="4"/>
      <c r="E141" s="4"/>
      <c r="F141" s="4"/>
      <c r="G141" s="4"/>
      <c r="H141" s="4"/>
      <c r="I141" s="4"/>
      <c r="J141" s="4"/>
    </row>
    <row r="142" spans="1:10" s="6" customFormat="1" x14ac:dyDescent="0.25">
      <c r="A142" s="57"/>
      <c r="B142" s="4"/>
      <c r="C142" s="50"/>
      <c r="D142" s="4"/>
      <c r="E142" s="4"/>
      <c r="F142" s="4"/>
      <c r="G142" s="4"/>
      <c r="H142" s="4"/>
      <c r="I142" s="4"/>
      <c r="J142" s="4"/>
    </row>
    <row r="143" spans="1:10" s="6" customFormat="1" x14ac:dyDescent="0.25">
      <c r="A143" s="57"/>
      <c r="B143" s="4"/>
      <c r="C143" s="50"/>
      <c r="D143" s="4"/>
      <c r="E143" s="4"/>
      <c r="F143" s="4"/>
      <c r="G143" s="4"/>
      <c r="H143" s="4"/>
      <c r="I143" s="4"/>
      <c r="J143" s="4"/>
    </row>
    <row r="144" spans="1:10" s="6" customFormat="1" x14ac:dyDescent="0.25">
      <c r="A144" s="57"/>
      <c r="B144" s="4"/>
      <c r="C144" s="50"/>
      <c r="D144" s="4"/>
      <c r="E144" s="4"/>
      <c r="F144" s="4"/>
      <c r="G144" s="4"/>
      <c r="H144" s="4"/>
      <c r="I144" s="4"/>
      <c r="J144" s="4"/>
    </row>
    <row r="145" spans="1:10" s="6" customFormat="1" x14ac:dyDescent="0.25">
      <c r="A145" s="57"/>
      <c r="B145" s="4"/>
      <c r="C145" s="50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57"/>
      <c r="B146" s="4"/>
      <c r="C146" s="50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57"/>
      <c r="B147" s="4"/>
      <c r="C147" s="50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57"/>
      <c r="B148" s="4"/>
      <c r="C148" s="50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57"/>
      <c r="B149" s="4"/>
      <c r="C149" s="50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57"/>
      <c r="B150" s="4"/>
      <c r="C150" s="50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57"/>
      <c r="B151" s="4"/>
      <c r="C151" s="50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57"/>
      <c r="B152" s="4"/>
      <c r="C152" s="50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57"/>
      <c r="B153" s="4"/>
      <c r="C153" s="50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57"/>
      <c r="B154" s="4"/>
      <c r="C154" s="50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57"/>
      <c r="B155" s="4"/>
      <c r="C155" s="50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57"/>
      <c r="B156" s="4"/>
      <c r="C156" s="50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57"/>
      <c r="B157" s="4"/>
      <c r="C157" s="50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57"/>
      <c r="B158" s="4"/>
      <c r="C158" s="50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57"/>
      <c r="B159" s="4"/>
      <c r="C159" s="50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57"/>
      <c r="B160" s="4"/>
      <c r="C160" s="50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57"/>
      <c r="B161" s="4"/>
      <c r="C161" s="50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57"/>
      <c r="B162" s="4"/>
      <c r="C162" s="50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57"/>
      <c r="B163" s="4"/>
      <c r="C163" s="50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57"/>
      <c r="B164" s="4"/>
      <c r="C164" s="50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57"/>
      <c r="B165" s="4"/>
      <c r="C165" s="50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57"/>
      <c r="B166" s="4"/>
      <c r="C166" s="50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57"/>
      <c r="B167" s="4"/>
      <c r="C167" s="50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57"/>
      <c r="B168" s="4"/>
      <c r="C168" s="50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57"/>
      <c r="B169" s="4"/>
      <c r="C169" s="50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57"/>
      <c r="B170" s="4"/>
      <c r="C170" s="50"/>
      <c r="D170" s="4"/>
      <c r="E170" s="4"/>
      <c r="F170" s="4"/>
      <c r="G170" s="4"/>
      <c r="H170" s="4"/>
      <c r="I170" s="4"/>
      <c r="J170" s="4"/>
    </row>
    <row r="171" spans="1:10" s="6" customFormat="1" ht="16.5" customHeight="1" x14ac:dyDescent="0.25">
      <c r="A171" s="57"/>
      <c r="B171" s="4"/>
      <c r="C171" s="50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60"/>
      <c r="B172" s="4"/>
      <c r="C172" s="50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57"/>
      <c r="B173" s="4"/>
      <c r="C173" s="50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57"/>
      <c r="B174" s="4"/>
      <c r="C174" s="50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57"/>
      <c r="B175" s="4"/>
      <c r="C175" s="50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57"/>
      <c r="B176" s="4"/>
      <c r="C176" s="50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57"/>
      <c r="B177" s="4"/>
      <c r="C177" s="50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57"/>
      <c r="B178" s="4"/>
      <c r="C178" s="50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57"/>
      <c r="B179" s="4"/>
      <c r="C179" s="50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57"/>
      <c r="B180" s="4"/>
      <c r="C180" s="50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57"/>
      <c r="B181" s="4"/>
      <c r="C181" s="50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57"/>
      <c r="B182" s="4"/>
      <c r="C182" s="50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57"/>
      <c r="B183" s="4"/>
      <c r="C183" s="50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57"/>
      <c r="B184" s="4"/>
      <c r="C184" s="50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57"/>
      <c r="B185" s="4"/>
      <c r="C185" s="50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57"/>
      <c r="B186" s="4"/>
      <c r="C186" s="50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57"/>
      <c r="B187" s="4"/>
      <c r="C187" s="50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57"/>
      <c r="B188" s="4"/>
      <c r="C188" s="50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57"/>
      <c r="B189" s="4"/>
      <c r="C189" s="50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57"/>
      <c r="B190" s="4"/>
      <c r="C190" s="50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57"/>
      <c r="B191" s="4"/>
      <c r="C191" s="50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57"/>
      <c r="B192" s="4"/>
      <c r="C192" s="50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57"/>
      <c r="B193" s="4"/>
      <c r="C193" s="50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57"/>
      <c r="B194" s="4"/>
      <c r="C194" s="50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57"/>
      <c r="B195" s="4"/>
      <c r="C195" s="50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57"/>
      <c r="B196" s="4"/>
      <c r="C196" s="50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57"/>
      <c r="B197" s="4"/>
      <c r="C197" s="50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57"/>
      <c r="B198" s="4"/>
      <c r="C198" s="50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57"/>
      <c r="B199" s="4"/>
      <c r="C199" s="50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57"/>
      <c r="B200" s="4"/>
      <c r="C200" s="50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57"/>
      <c r="B201" s="4"/>
      <c r="C201" s="50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57"/>
      <c r="B202" s="4"/>
      <c r="C202" s="50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57"/>
      <c r="B203" s="4"/>
      <c r="C203" s="50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57"/>
      <c r="B204" s="4"/>
      <c r="C204" s="50"/>
      <c r="D204" s="4"/>
      <c r="E204" s="4"/>
      <c r="F204" s="4"/>
      <c r="G204" s="4"/>
      <c r="H204" s="4"/>
      <c r="I204" s="4"/>
      <c r="J204" s="4"/>
    </row>
    <row r="205" spans="1:10" s="61" customFormat="1" x14ac:dyDescent="0.25">
      <c r="A205" s="57"/>
      <c r="B205" s="4"/>
      <c r="C205" s="50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57"/>
      <c r="B206" s="4"/>
      <c r="C206" s="50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1"/>
      <c r="B207" s="4"/>
      <c r="C207" s="50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1"/>
      <c r="B208" s="4"/>
      <c r="C208" s="50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1"/>
      <c r="B209" s="4"/>
      <c r="C209" s="50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1"/>
      <c r="B210" s="4"/>
      <c r="C210" s="50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1"/>
      <c r="B211" s="4"/>
      <c r="C211" s="50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1"/>
      <c r="B212" s="4"/>
      <c r="C212" s="50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1"/>
      <c r="B213" s="4"/>
      <c r="C213" s="50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1"/>
      <c r="B214" s="4"/>
      <c r="C214" s="50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1"/>
      <c r="B215" s="4"/>
      <c r="C215" s="50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1"/>
      <c r="B216" s="4"/>
      <c r="C216" s="50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50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50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50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50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50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50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50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50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50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50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50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50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50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50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50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50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50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50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50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50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50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50"/>
      <c r="D238" s="4"/>
      <c r="E238" s="4"/>
      <c r="F238" s="4"/>
      <c r="G238" s="4"/>
      <c r="H238" s="4"/>
      <c r="I238" s="4"/>
      <c r="J238" s="4"/>
    </row>
    <row r="239" spans="1:10" s="6" customFormat="1" ht="18.75" customHeight="1" x14ac:dyDescent="0.25">
      <c r="A239" s="1"/>
      <c r="B239" s="4"/>
      <c r="C239" s="50"/>
      <c r="D239" s="4"/>
      <c r="E239" s="4"/>
      <c r="F239" s="4"/>
      <c r="G239" s="4"/>
      <c r="H239" s="4"/>
      <c r="I239" s="4"/>
      <c r="J239" s="4"/>
    </row>
  </sheetData>
  <mergeCells count="10">
    <mergeCell ref="A81:B83"/>
    <mergeCell ref="D86:E86"/>
    <mergeCell ref="D87:E87"/>
    <mergeCell ref="H88:J88"/>
    <mergeCell ref="A7:J7"/>
    <mergeCell ref="A8:J8"/>
    <mergeCell ref="A9:J9"/>
    <mergeCell ref="A10:J10"/>
    <mergeCell ref="A78:E78"/>
    <mergeCell ref="A79:E79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K249"/>
  <sheetViews>
    <sheetView showGridLines="0" view="pageBreakPreview" topLeftCell="A70" zoomScale="60" zoomScaleNormal="70" workbookViewId="0">
      <selection activeCell="A88" sqref="A88:E88"/>
    </sheetView>
  </sheetViews>
  <sheetFormatPr baseColWidth="10" defaultColWidth="11.42578125" defaultRowHeight="15" x14ac:dyDescent="0.25"/>
  <cols>
    <col min="1" max="1" width="30.42578125" style="1" customWidth="1"/>
    <col min="2" max="2" width="45.5703125" style="4" customWidth="1"/>
    <col min="3" max="3" width="39.5703125" style="50" customWidth="1"/>
    <col min="4" max="4" width="31.4257812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62"/>
      <c r="C6" s="6"/>
      <c r="D6" s="62"/>
      <c r="E6" s="62"/>
      <c r="F6" s="62"/>
      <c r="G6" s="62"/>
      <c r="H6" s="62"/>
      <c r="I6" s="62"/>
      <c r="J6" s="62"/>
    </row>
    <row r="7" spans="1:10" ht="21" x14ac:dyDescent="0.35">
      <c r="A7" s="209" t="s">
        <v>0</v>
      </c>
      <c r="B7" s="209"/>
      <c r="C7" s="209"/>
      <c r="D7" s="209"/>
      <c r="E7" s="209"/>
      <c r="F7" s="209"/>
      <c r="G7" s="209"/>
      <c r="H7" s="209"/>
      <c r="I7" s="209"/>
      <c r="J7" s="209"/>
    </row>
    <row r="8" spans="1:10" ht="21" x14ac:dyDescent="0.35">
      <c r="A8" s="209" t="s">
        <v>1</v>
      </c>
      <c r="B8" s="209"/>
      <c r="C8" s="209"/>
      <c r="D8" s="209"/>
      <c r="E8" s="209"/>
      <c r="F8" s="209"/>
      <c r="G8" s="209"/>
      <c r="H8" s="209"/>
      <c r="I8" s="209"/>
      <c r="J8" s="209"/>
    </row>
    <row r="9" spans="1:10" ht="21" x14ac:dyDescent="0.35">
      <c r="A9" s="210">
        <v>45322</v>
      </c>
      <c r="B9" s="210"/>
      <c r="C9" s="210"/>
      <c r="D9" s="210"/>
      <c r="E9" s="210"/>
      <c r="F9" s="210"/>
      <c r="G9" s="210"/>
      <c r="H9" s="210"/>
      <c r="I9" s="210"/>
      <c r="J9" s="210"/>
    </row>
    <row r="10" spans="1:10" ht="21" x14ac:dyDescent="0.35">
      <c r="A10" s="210" t="s">
        <v>2</v>
      </c>
      <c r="B10" s="210"/>
      <c r="C10" s="210"/>
      <c r="D10" s="210"/>
      <c r="E10" s="210"/>
      <c r="F10" s="210"/>
      <c r="G10" s="210"/>
      <c r="H10" s="210"/>
      <c r="I10" s="210"/>
      <c r="J10" s="210"/>
    </row>
    <row r="12" spans="1:10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8" customFormat="1" ht="35.25" customHeight="1" x14ac:dyDescent="0.25">
      <c r="A13" s="9" t="s">
        <v>13</v>
      </c>
      <c r="B13" s="10" t="s">
        <v>14</v>
      </c>
      <c r="C13" s="11" t="s">
        <v>15</v>
      </c>
      <c r="D13" s="10" t="s">
        <v>16</v>
      </c>
      <c r="E13" s="12">
        <v>42615</v>
      </c>
      <c r="F13" s="13">
        <v>399998.76</v>
      </c>
      <c r="G13" s="14">
        <v>46387</v>
      </c>
      <c r="H13" s="15">
        <v>0</v>
      </c>
      <c r="I13" s="16">
        <f t="shared" ref="I13:I71" si="0">F13-H13</f>
        <v>399998.76</v>
      </c>
      <c r="J13" s="17" t="s">
        <v>17</v>
      </c>
    </row>
    <row r="14" spans="1:10" s="24" customFormat="1" ht="21" customHeight="1" x14ac:dyDescent="0.25">
      <c r="A14" s="9" t="s">
        <v>18</v>
      </c>
      <c r="B14" s="18" t="s">
        <v>19</v>
      </c>
      <c r="C14" s="19" t="s">
        <v>15</v>
      </c>
      <c r="D14" s="18" t="s">
        <v>20</v>
      </c>
      <c r="E14" s="20">
        <v>41663</v>
      </c>
      <c r="F14" s="21">
        <v>1770</v>
      </c>
      <c r="G14" s="22">
        <v>42004</v>
      </c>
      <c r="H14" s="23">
        <v>0</v>
      </c>
      <c r="I14" s="16">
        <f t="shared" si="0"/>
        <v>1770</v>
      </c>
      <c r="J14" s="17" t="s">
        <v>17</v>
      </c>
    </row>
    <row r="15" spans="1:10" s="24" customFormat="1" ht="21" customHeight="1" x14ac:dyDescent="0.25">
      <c r="A15" s="9" t="s">
        <v>21</v>
      </c>
      <c r="B15" s="25" t="s">
        <v>22</v>
      </c>
      <c r="C15" s="19" t="s">
        <v>23</v>
      </c>
      <c r="D15" s="18" t="s">
        <v>24</v>
      </c>
      <c r="E15" s="20">
        <v>41759</v>
      </c>
      <c r="F15" s="21">
        <v>11294</v>
      </c>
      <c r="G15" s="22">
        <v>42004</v>
      </c>
      <c r="H15" s="23">
        <v>0</v>
      </c>
      <c r="I15" s="16">
        <f t="shared" si="0"/>
        <v>11294</v>
      </c>
      <c r="J15" s="17" t="s">
        <v>17</v>
      </c>
    </row>
    <row r="16" spans="1:10" s="24" customFormat="1" ht="21" customHeight="1" x14ac:dyDescent="0.25">
      <c r="A16" s="9" t="s">
        <v>25</v>
      </c>
      <c r="B16" s="25" t="s">
        <v>22</v>
      </c>
      <c r="C16" s="19" t="s">
        <v>23</v>
      </c>
      <c r="D16" s="18" t="s">
        <v>26</v>
      </c>
      <c r="E16" s="20">
        <v>41851</v>
      </c>
      <c r="F16" s="21">
        <v>15679.3</v>
      </c>
      <c r="G16" s="22">
        <v>42004</v>
      </c>
      <c r="H16" s="23">
        <v>0</v>
      </c>
      <c r="I16" s="16">
        <f t="shared" si="0"/>
        <v>15679.3</v>
      </c>
      <c r="J16" s="17" t="s">
        <v>17</v>
      </c>
    </row>
    <row r="17" spans="1:10" s="24" customFormat="1" ht="21" customHeight="1" x14ac:dyDescent="0.25">
      <c r="A17" s="9" t="s">
        <v>25</v>
      </c>
      <c r="B17" s="25" t="s">
        <v>22</v>
      </c>
      <c r="C17" s="19" t="s">
        <v>23</v>
      </c>
      <c r="D17" s="18" t="s">
        <v>27</v>
      </c>
      <c r="E17" s="20">
        <v>41944</v>
      </c>
      <c r="F17" s="21">
        <v>16241.04</v>
      </c>
      <c r="G17" s="22">
        <v>42004</v>
      </c>
      <c r="H17" s="23">
        <v>0</v>
      </c>
      <c r="I17" s="16">
        <f t="shared" si="0"/>
        <v>16241.04</v>
      </c>
      <c r="J17" s="17" t="s">
        <v>17</v>
      </c>
    </row>
    <row r="18" spans="1:10" s="24" customFormat="1" ht="21" customHeight="1" x14ac:dyDescent="0.25">
      <c r="A18" s="9" t="s">
        <v>21</v>
      </c>
      <c r="B18" s="25" t="s">
        <v>22</v>
      </c>
      <c r="C18" s="19" t="s">
        <v>23</v>
      </c>
      <c r="D18" s="18" t="s">
        <v>28</v>
      </c>
      <c r="E18" s="20">
        <v>42035</v>
      </c>
      <c r="F18" s="21">
        <v>9023.2999999999993</v>
      </c>
      <c r="G18" s="22">
        <v>42369</v>
      </c>
      <c r="H18" s="23">
        <v>0</v>
      </c>
      <c r="I18" s="16">
        <f t="shared" si="0"/>
        <v>9023.2999999999993</v>
      </c>
      <c r="J18" s="17" t="s">
        <v>17</v>
      </c>
    </row>
    <row r="19" spans="1:10" s="24" customFormat="1" ht="21" customHeight="1" x14ac:dyDescent="0.25">
      <c r="A19" s="9" t="s">
        <v>18</v>
      </c>
      <c r="B19" s="18" t="s">
        <v>19</v>
      </c>
      <c r="C19" s="19" t="s">
        <v>15</v>
      </c>
      <c r="D19" s="18" t="s">
        <v>29</v>
      </c>
      <c r="E19" s="20">
        <v>42051</v>
      </c>
      <c r="F19" s="21">
        <v>10030</v>
      </c>
      <c r="G19" s="22">
        <v>42369</v>
      </c>
      <c r="H19" s="23">
        <v>0</v>
      </c>
      <c r="I19" s="16">
        <f t="shared" si="0"/>
        <v>10030</v>
      </c>
      <c r="J19" s="17" t="s">
        <v>17</v>
      </c>
    </row>
    <row r="20" spans="1:10" s="24" customFormat="1" ht="21" customHeight="1" x14ac:dyDescent="0.25">
      <c r="A20" s="9" t="s">
        <v>18</v>
      </c>
      <c r="B20" s="18" t="s">
        <v>19</v>
      </c>
      <c r="C20" s="19" t="s">
        <v>15</v>
      </c>
      <c r="D20" s="18" t="s">
        <v>30</v>
      </c>
      <c r="E20" s="20">
        <v>42055</v>
      </c>
      <c r="F20" s="21">
        <v>47790</v>
      </c>
      <c r="G20" s="22">
        <v>42369</v>
      </c>
      <c r="H20" s="23">
        <v>0</v>
      </c>
      <c r="I20" s="16">
        <f t="shared" si="0"/>
        <v>47790</v>
      </c>
      <c r="J20" s="17" t="s">
        <v>17</v>
      </c>
    </row>
    <row r="21" spans="1:10" s="24" customFormat="1" ht="21" customHeight="1" x14ac:dyDescent="0.25">
      <c r="A21" s="9" t="s">
        <v>18</v>
      </c>
      <c r="B21" s="18" t="s">
        <v>19</v>
      </c>
      <c r="C21" s="19" t="s">
        <v>15</v>
      </c>
      <c r="D21" s="18" t="s">
        <v>31</v>
      </c>
      <c r="E21" s="20">
        <v>42055</v>
      </c>
      <c r="F21" s="21">
        <v>24780</v>
      </c>
      <c r="G21" s="22">
        <v>42369</v>
      </c>
      <c r="H21" s="23">
        <v>0</v>
      </c>
      <c r="I21" s="16">
        <f t="shared" si="0"/>
        <v>24780</v>
      </c>
      <c r="J21" s="17" t="s">
        <v>17</v>
      </c>
    </row>
    <row r="22" spans="1:10" s="24" customFormat="1" ht="21" customHeight="1" x14ac:dyDescent="0.25">
      <c r="A22" s="9" t="s">
        <v>18</v>
      </c>
      <c r="B22" s="18" t="s">
        <v>19</v>
      </c>
      <c r="C22" s="19" t="s">
        <v>15</v>
      </c>
      <c r="D22" s="18" t="s">
        <v>32</v>
      </c>
      <c r="E22" s="20">
        <v>42055</v>
      </c>
      <c r="F22" s="21">
        <v>58292</v>
      </c>
      <c r="G22" s="22">
        <v>42369</v>
      </c>
      <c r="H22" s="23">
        <v>0</v>
      </c>
      <c r="I22" s="16">
        <f t="shared" si="0"/>
        <v>58292</v>
      </c>
      <c r="J22" s="17" t="s">
        <v>17</v>
      </c>
    </row>
    <row r="23" spans="1:10" s="24" customFormat="1" ht="21" customHeight="1" x14ac:dyDescent="0.25">
      <c r="A23" s="9" t="s">
        <v>33</v>
      </c>
      <c r="B23" s="18" t="s">
        <v>34</v>
      </c>
      <c r="C23" s="19" t="s">
        <v>35</v>
      </c>
      <c r="D23" s="18" t="s">
        <v>36</v>
      </c>
      <c r="E23" s="20">
        <v>42060</v>
      </c>
      <c r="F23" s="21">
        <v>24242.39</v>
      </c>
      <c r="G23" s="22">
        <v>42369</v>
      </c>
      <c r="H23" s="23">
        <v>0</v>
      </c>
      <c r="I23" s="16">
        <f t="shared" si="0"/>
        <v>24242.39</v>
      </c>
      <c r="J23" s="17" t="s">
        <v>17</v>
      </c>
    </row>
    <row r="24" spans="1:10" s="24" customFormat="1" ht="21" customHeight="1" x14ac:dyDescent="0.25">
      <c r="A24" s="9" t="s">
        <v>25</v>
      </c>
      <c r="B24" s="25" t="s">
        <v>22</v>
      </c>
      <c r="C24" s="19" t="s">
        <v>23</v>
      </c>
      <c r="D24" s="18" t="s">
        <v>37</v>
      </c>
      <c r="E24" s="20">
        <v>42063</v>
      </c>
      <c r="F24" s="21">
        <v>9780</v>
      </c>
      <c r="G24" s="22">
        <v>42369</v>
      </c>
      <c r="H24" s="23">
        <v>0</v>
      </c>
      <c r="I24" s="16">
        <f t="shared" si="0"/>
        <v>9780</v>
      </c>
      <c r="J24" s="17" t="s">
        <v>17</v>
      </c>
    </row>
    <row r="25" spans="1:10" s="24" customFormat="1" ht="21" customHeight="1" x14ac:dyDescent="0.25">
      <c r="A25" s="9" t="s">
        <v>38</v>
      </c>
      <c r="B25" s="18" t="s">
        <v>39</v>
      </c>
      <c r="C25" s="19" t="s">
        <v>35</v>
      </c>
      <c r="D25" s="18" t="s">
        <v>40</v>
      </c>
      <c r="E25" s="20">
        <v>42068</v>
      </c>
      <c r="F25" s="21">
        <v>1600</v>
      </c>
      <c r="G25" s="22">
        <v>42369</v>
      </c>
      <c r="H25" s="23">
        <v>0</v>
      </c>
      <c r="I25" s="16">
        <f t="shared" si="0"/>
        <v>1600</v>
      </c>
      <c r="J25" s="17" t="s">
        <v>17</v>
      </c>
    </row>
    <row r="26" spans="1:10" s="24" customFormat="1" ht="21" customHeight="1" x14ac:dyDescent="0.25">
      <c r="A26" s="9" t="s">
        <v>18</v>
      </c>
      <c r="B26" s="18" t="s">
        <v>19</v>
      </c>
      <c r="C26" s="19" t="s">
        <v>15</v>
      </c>
      <c r="D26" s="18" t="s">
        <v>41</v>
      </c>
      <c r="E26" s="20">
        <v>42073</v>
      </c>
      <c r="F26" s="21">
        <v>164728</v>
      </c>
      <c r="G26" s="22">
        <v>42369</v>
      </c>
      <c r="H26" s="23">
        <v>0</v>
      </c>
      <c r="I26" s="16">
        <f t="shared" si="0"/>
        <v>164728</v>
      </c>
      <c r="J26" s="17" t="s">
        <v>17</v>
      </c>
    </row>
    <row r="27" spans="1:10" s="24" customFormat="1" ht="21" customHeight="1" x14ac:dyDescent="0.25">
      <c r="A27" s="9" t="s">
        <v>33</v>
      </c>
      <c r="B27" s="18" t="s">
        <v>34</v>
      </c>
      <c r="C27" s="19" t="s">
        <v>42</v>
      </c>
      <c r="D27" s="18" t="s">
        <v>43</v>
      </c>
      <c r="E27" s="20">
        <v>42081</v>
      </c>
      <c r="F27" s="21">
        <v>62040.86</v>
      </c>
      <c r="G27" s="22">
        <v>42369</v>
      </c>
      <c r="H27" s="23">
        <v>0</v>
      </c>
      <c r="I27" s="16">
        <f t="shared" si="0"/>
        <v>62040.86</v>
      </c>
      <c r="J27" s="17" t="s">
        <v>17</v>
      </c>
    </row>
    <row r="28" spans="1:10" s="24" customFormat="1" ht="21" customHeight="1" x14ac:dyDescent="0.25">
      <c r="A28" s="9" t="s">
        <v>44</v>
      </c>
      <c r="B28" s="18" t="s">
        <v>45</v>
      </c>
      <c r="C28" s="19" t="s">
        <v>46</v>
      </c>
      <c r="D28" s="18" t="s">
        <v>47</v>
      </c>
      <c r="E28" s="20">
        <v>42081</v>
      </c>
      <c r="F28" s="21">
        <v>83796.52</v>
      </c>
      <c r="G28" s="22">
        <v>42369</v>
      </c>
      <c r="H28" s="23">
        <v>0</v>
      </c>
      <c r="I28" s="16">
        <f t="shared" si="0"/>
        <v>83796.52</v>
      </c>
      <c r="J28" s="17" t="s">
        <v>17</v>
      </c>
    </row>
    <row r="29" spans="1:10" s="24" customFormat="1" ht="21" customHeight="1" x14ac:dyDescent="0.25">
      <c r="A29" s="9" t="s">
        <v>44</v>
      </c>
      <c r="B29" s="18" t="s">
        <v>45</v>
      </c>
      <c r="C29" s="19" t="s">
        <v>15</v>
      </c>
      <c r="D29" s="18" t="s">
        <v>48</v>
      </c>
      <c r="E29" s="20">
        <v>42084</v>
      </c>
      <c r="F29" s="21">
        <v>55719.6</v>
      </c>
      <c r="G29" s="22">
        <v>42369</v>
      </c>
      <c r="H29" s="23">
        <v>0</v>
      </c>
      <c r="I29" s="16">
        <f t="shared" si="0"/>
        <v>55719.6</v>
      </c>
      <c r="J29" s="17" t="s">
        <v>17</v>
      </c>
    </row>
    <row r="30" spans="1:10" s="24" customFormat="1" ht="21" customHeight="1" x14ac:dyDescent="0.25">
      <c r="A30" s="9" t="s">
        <v>18</v>
      </c>
      <c r="B30" s="18" t="s">
        <v>19</v>
      </c>
      <c r="C30" s="19" t="s">
        <v>15</v>
      </c>
      <c r="D30" s="18" t="s">
        <v>49</v>
      </c>
      <c r="E30" s="20">
        <v>42086</v>
      </c>
      <c r="F30" s="21">
        <v>116088.4</v>
      </c>
      <c r="G30" s="22">
        <v>42369</v>
      </c>
      <c r="H30" s="23">
        <v>0</v>
      </c>
      <c r="I30" s="16">
        <f t="shared" si="0"/>
        <v>116088.4</v>
      </c>
      <c r="J30" s="17" t="s">
        <v>17</v>
      </c>
    </row>
    <row r="31" spans="1:10" s="24" customFormat="1" ht="21" customHeight="1" x14ac:dyDescent="0.25">
      <c r="A31" s="9" t="s">
        <v>38</v>
      </c>
      <c r="B31" s="18" t="s">
        <v>39</v>
      </c>
      <c r="C31" s="19" t="s">
        <v>35</v>
      </c>
      <c r="D31" s="18" t="s">
        <v>50</v>
      </c>
      <c r="E31" s="20">
        <v>42087</v>
      </c>
      <c r="F31" s="21">
        <v>1800</v>
      </c>
      <c r="G31" s="22">
        <v>42369</v>
      </c>
      <c r="H31" s="23">
        <v>0</v>
      </c>
      <c r="I31" s="16">
        <f t="shared" si="0"/>
        <v>1800</v>
      </c>
      <c r="J31" s="17" t="s">
        <v>17</v>
      </c>
    </row>
    <row r="32" spans="1:10" s="24" customFormat="1" ht="21" customHeight="1" x14ac:dyDescent="0.25">
      <c r="A32" s="9" t="s">
        <v>21</v>
      </c>
      <c r="B32" s="25" t="s">
        <v>22</v>
      </c>
      <c r="C32" s="19" t="s">
        <v>23</v>
      </c>
      <c r="D32" s="18" t="s">
        <v>51</v>
      </c>
      <c r="E32" s="20">
        <v>42094</v>
      </c>
      <c r="F32" s="21">
        <v>12881.5</v>
      </c>
      <c r="G32" s="22">
        <v>42369</v>
      </c>
      <c r="H32" s="23">
        <v>0</v>
      </c>
      <c r="I32" s="16">
        <f t="shared" si="0"/>
        <v>12881.5</v>
      </c>
      <c r="J32" s="17" t="s">
        <v>17</v>
      </c>
    </row>
    <row r="33" spans="1:10" s="24" customFormat="1" ht="21" customHeight="1" x14ac:dyDescent="0.25">
      <c r="A33" s="9" t="s">
        <v>21</v>
      </c>
      <c r="B33" s="25" t="s">
        <v>22</v>
      </c>
      <c r="C33" s="19" t="s">
        <v>23</v>
      </c>
      <c r="D33" s="18" t="s">
        <v>52</v>
      </c>
      <c r="E33" s="20">
        <v>42094</v>
      </c>
      <c r="F33" s="21">
        <v>13330</v>
      </c>
      <c r="G33" s="22">
        <v>42369</v>
      </c>
      <c r="H33" s="23">
        <v>0</v>
      </c>
      <c r="I33" s="16">
        <f t="shared" si="0"/>
        <v>13330</v>
      </c>
      <c r="J33" s="17" t="s">
        <v>17</v>
      </c>
    </row>
    <row r="34" spans="1:10" s="24" customFormat="1" ht="21" customHeight="1" x14ac:dyDescent="0.25">
      <c r="A34" s="9" t="s">
        <v>21</v>
      </c>
      <c r="B34" s="25" t="s">
        <v>22</v>
      </c>
      <c r="C34" s="19" t="s">
        <v>23</v>
      </c>
      <c r="D34" s="18" t="s">
        <v>53</v>
      </c>
      <c r="E34" s="20">
        <v>42155</v>
      </c>
      <c r="F34" s="21">
        <v>18995</v>
      </c>
      <c r="G34" s="22">
        <v>42369</v>
      </c>
      <c r="H34" s="23">
        <v>0</v>
      </c>
      <c r="I34" s="16">
        <f t="shared" si="0"/>
        <v>18995</v>
      </c>
      <c r="J34" s="17" t="s">
        <v>17</v>
      </c>
    </row>
    <row r="35" spans="1:10" s="24" customFormat="1" ht="21" customHeight="1" x14ac:dyDescent="0.25">
      <c r="A35" s="9" t="s">
        <v>25</v>
      </c>
      <c r="B35" s="25" t="s">
        <v>22</v>
      </c>
      <c r="C35" s="19" t="s">
        <v>23</v>
      </c>
      <c r="D35" s="18" t="s">
        <v>54</v>
      </c>
      <c r="E35" s="20">
        <v>42156</v>
      </c>
      <c r="F35" s="21">
        <v>12438</v>
      </c>
      <c r="G35" s="22">
        <v>42369</v>
      </c>
      <c r="H35" s="23">
        <v>0</v>
      </c>
      <c r="I35" s="16">
        <f t="shared" si="0"/>
        <v>12438</v>
      </c>
      <c r="J35" s="17" t="s">
        <v>17</v>
      </c>
    </row>
    <row r="36" spans="1:10" s="24" customFormat="1" ht="21" customHeight="1" x14ac:dyDescent="0.25">
      <c r="A36" s="9" t="s">
        <v>55</v>
      </c>
      <c r="B36" s="18" t="s">
        <v>56</v>
      </c>
      <c r="C36" s="19" t="s">
        <v>57</v>
      </c>
      <c r="D36" s="18" t="s">
        <v>58</v>
      </c>
      <c r="E36" s="20">
        <v>42164</v>
      </c>
      <c r="F36" s="21">
        <v>4720</v>
      </c>
      <c r="G36" s="22">
        <v>42369</v>
      </c>
      <c r="H36" s="23">
        <v>0</v>
      </c>
      <c r="I36" s="16">
        <f t="shared" si="0"/>
        <v>4720</v>
      </c>
      <c r="J36" s="17" t="s">
        <v>17</v>
      </c>
    </row>
    <row r="37" spans="1:10" s="24" customFormat="1" ht="21" customHeight="1" x14ac:dyDescent="0.25">
      <c r="A37" s="9" t="s">
        <v>55</v>
      </c>
      <c r="B37" s="18" t="s">
        <v>56</v>
      </c>
      <c r="C37" s="19" t="s">
        <v>57</v>
      </c>
      <c r="D37" s="18" t="s">
        <v>59</v>
      </c>
      <c r="E37" s="20">
        <v>42164</v>
      </c>
      <c r="F37" s="21">
        <v>23246</v>
      </c>
      <c r="G37" s="22">
        <v>42369</v>
      </c>
      <c r="H37" s="23">
        <v>0</v>
      </c>
      <c r="I37" s="16">
        <f t="shared" si="0"/>
        <v>23246</v>
      </c>
      <c r="J37" s="17" t="s">
        <v>17</v>
      </c>
    </row>
    <row r="38" spans="1:10" s="24" customFormat="1" ht="21" customHeight="1" x14ac:dyDescent="0.25">
      <c r="A38" s="9" t="s">
        <v>55</v>
      </c>
      <c r="B38" s="18" t="s">
        <v>56</v>
      </c>
      <c r="C38" s="19" t="s">
        <v>57</v>
      </c>
      <c r="D38" s="18" t="s">
        <v>60</v>
      </c>
      <c r="E38" s="20">
        <v>42167</v>
      </c>
      <c r="F38" s="21">
        <v>32951.5</v>
      </c>
      <c r="G38" s="22">
        <v>42369</v>
      </c>
      <c r="H38" s="23">
        <v>0</v>
      </c>
      <c r="I38" s="16">
        <f t="shared" si="0"/>
        <v>32951.5</v>
      </c>
      <c r="J38" s="17" t="s">
        <v>17</v>
      </c>
    </row>
    <row r="39" spans="1:10" s="24" customFormat="1" ht="21" customHeight="1" x14ac:dyDescent="0.25">
      <c r="A39" s="9" t="s">
        <v>21</v>
      </c>
      <c r="B39" s="25" t="s">
        <v>22</v>
      </c>
      <c r="C39" s="19" t="s">
        <v>23</v>
      </c>
      <c r="D39" s="18" t="s">
        <v>61</v>
      </c>
      <c r="E39" s="20">
        <v>42185</v>
      </c>
      <c r="F39" s="21">
        <v>30635</v>
      </c>
      <c r="G39" s="22">
        <v>42369</v>
      </c>
      <c r="H39" s="23">
        <v>0</v>
      </c>
      <c r="I39" s="16">
        <f t="shared" si="0"/>
        <v>30635</v>
      </c>
      <c r="J39" s="17" t="s">
        <v>17</v>
      </c>
    </row>
    <row r="40" spans="1:10" s="24" customFormat="1" ht="21" customHeight="1" x14ac:dyDescent="0.25">
      <c r="A40" s="9" t="s">
        <v>21</v>
      </c>
      <c r="B40" s="25" t="s">
        <v>22</v>
      </c>
      <c r="C40" s="19" t="s">
        <v>23</v>
      </c>
      <c r="D40" s="18" t="s">
        <v>62</v>
      </c>
      <c r="E40" s="20">
        <v>42185</v>
      </c>
      <c r="F40" s="21">
        <v>11469.75</v>
      </c>
      <c r="G40" s="22">
        <v>42369</v>
      </c>
      <c r="H40" s="23">
        <v>0</v>
      </c>
      <c r="I40" s="16">
        <f t="shared" si="0"/>
        <v>11469.75</v>
      </c>
      <c r="J40" s="17" t="s">
        <v>17</v>
      </c>
    </row>
    <row r="41" spans="1:10" s="24" customFormat="1" ht="21" customHeight="1" x14ac:dyDescent="0.25">
      <c r="A41" s="9" t="s">
        <v>33</v>
      </c>
      <c r="B41" s="18" t="s">
        <v>34</v>
      </c>
      <c r="C41" s="19" t="s">
        <v>42</v>
      </c>
      <c r="D41" s="18" t="s">
        <v>63</v>
      </c>
      <c r="E41" s="20">
        <v>42187</v>
      </c>
      <c r="F41" s="21">
        <v>39152.400000000001</v>
      </c>
      <c r="G41" s="22">
        <v>42369</v>
      </c>
      <c r="H41" s="23">
        <v>0</v>
      </c>
      <c r="I41" s="16">
        <f t="shared" si="0"/>
        <v>39152.400000000001</v>
      </c>
      <c r="J41" s="17" t="s">
        <v>17</v>
      </c>
    </row>
    <row r="42" spans="1:10" s="24" customFormat="1" ht="21" customHeight="1" x14ac:dyDescent="0.25">
      <c r="A42" s="9" t="s">
        <v>55</v>
      </c>
      <c r="B42" s="18" t="s">
        <v>56</v>
      </c>
      <c r="C42" s="19" t="str">
        <f>VLOOKUP(B42,'[1]cuentas por pagar Sept. 2022'!A61:I365,2,FALSE)</f>
        <v>MEDIO MOTOR</v>
      </c>
      <c r="D42" s="18" t="s">
        <v>64</v>
      </c>
      <c r="E42" s="20">
        <v>42198</v>
      </c>
      <c r="F42" s="21">
        <v>119681.5</v>
      </c>
      <c r="G42" s="22">
        <v>42369</v>
      </c>
      <c r="H42" s="23">
        <v>0</v>
      </c>
      <c r="I42" s="16">
        <f t="shared" si="0"/>
        <v>119681.5</v>
      </c>
      <c r="J42" s="17" t="s">
        <v>17</v>
      </c>
    </row>
    <row r="43" spans="1:10" s="24" customFormat="1" ht="21" customHeight="1" x14ac:dyDescent="0.25">
      <c r="A43" s="9" t="s">
        <v>33</v>
      </c>
      <c r="B43" s="18" t="s">
        <v>34</v>
      </c>
      <c r="C43" s="19" t="s">
        <v>42</v>
      </c>
      <c r="D43" s="18" t="s">
        <v>65</v>
      </c>
      <c r="E43" s="20">
        <v>42219</v>
      </c>
      <c r="F43" s="21">
        <v>84324.01</v>
      </c>
      <c r="G43" s="22">
        <v>42369</v>
      </c>
      <c r="H43" s="23">
        <v>0</v>
      </c>
      <c r="I43" s="16">
        <f t="shared" si="0"/>
        <v>84324.01</v>
      </c>
      <c r="J43" s="17" t="s">
        <v>17</v>
      </c>
    </row>
    <row r="44" spans="1:10" s="24" customFormat="1" ht="21" customHeight="1" x14ac:dyDescent="0.25">
      <c r="A44" s="9" t="s">
        <v>55</v>
      </c>
      <c r="B44" s="18" t="s">
        <v>56</v>
      </c>
      <c r="C44" s="19" t="s">
        <v>57</v>
      </c>
      <c r="D44" s="18" t="s">
        <v>51</v>
      </c>
      <c r="E44" s="20">
        <v>42223</v>
      </c>
      <c r="F44" s="21">
        <v>88500</v>
      </c>
      <c r="G44" s="22">
        <v>42369</v>
      </c>
      <c r="H44" s="23">
        <v>0</v>
      </c>
      <c r="I44" s="16">
        <f t="shared" si="0"/>
        <v>88500</v>
      </c>
      <c r="J44" s="17" t="s">
        <v>17</v>
      </c>
    </row>
    <row r="45" spans="1:10" s="24" customFormat="1" ht="21" customHeight="1" x14ac:dyDescent="0.25">
      <c r="A45" s="9" t="s">
        <v>55</v>
      </c>
      <c r="B45" s="18" t="s">
        <v>56</v>
      </c>
      <c r="C45" s="19" t="s">
        <v>57</v>
      </c>
      <c r="D45" s="18" t="s">
        <v>66</v>
      </c>
      <c r="E45" s="20">
        <v>42223</v>
      </c>
      <c r="F45" s="21">
        <v>41300</v>
      </c>
      <c r="G45" s="22">
        <v>42369</v>
      </c>
      <c r="H45" s="23">
        <v>0</v>
      </c>
      <c r="I45" s="16">
        <f t="shared" si="0"/>
        <v>41300</v>
      </c>
      <c r="J45" s="17" t="s">
        <v>17</v>
      </c>
    </row>
    <row r="46" spans="1:10" s="24" customFormat="1" ht="21" customHeight="1" x14ac:dyDescent="0.25">
      <c r="A46" s="9" t="s">
        <v>33</v>
      </c>
      <c r="B46" s="18" t="s">
        <v>34</v>
      </c>
      <c r="C46" s="19" t="s">
        <v>42</v>
      </c>
      <c r="D46" s="18" t="s">
        <v>67</v>
      </c>
      <c r="E46" s="20">
        <v>42261</v>
      </c>
      <c r="F46" s="21">
        <v>3152.96</v>
      </c>
      <c r="G46" s="22">
        <v>42369</v>
      </c>
      <c r="H46" s="23">
        <v>0</v>
      </c>
      <c r="I46" s="16">
        <f t="shared" si="0"/>
        <v>3152.96</v>
      </c>
      <c r="J46" s="17" t="s">
        <v>17</v>
      </c>
    </row>
    <row r="47" spans="1:10" s="24" customFormat="1" ht="21" customHeight="1" x14ac:dyDescent="0.25">
      <c r="A47" s="9" t="s">
        <v>68</v>
      </c>
      <c r="B47" s="18" t="s">
        <v>69</v>
      </c>
      <c r="C47" s="19" t="str">
        <f>VLOOKUP(B47,'[1]cuentas por pagar Sept. 2022'!A13:I317,2,FALSE)</f>
        <v>USO HABIT. Y ALMUERZO</v>
      </c>
      <c r="D47" s="18" t="s">
        <v>70</v>
      </c>
      <c r="E47" s="20">
        <v>42307</v>
      </c>
      <c r="F47" s="21">
        <v>704150</v>
      </c>
      <c r="G47" s="22">
        <v>42369</v>
      </c>
      <c r="H47" s="23">
        <v>0</v>
      </c>
      <c r="I47" s="16">
        <f t="shared" si="0"/>
        <v>704150</v>
      </c>
      <c r="J47" s="17" t="s">
        <v>17</v>
      </c>
    </row>
    <row r="48" spans="1:10" s="24" customFormat="1" ht="21" customHeight="1" x14ac:dyDescent="0.25">
      <c r="A48" s="9" t="s">
        <v>68</v>
      </c>
      <c r="B48" s="18" t="s">
        <v>69</v>
      </c>
      <c r="C48" s="19" t="str">
        <f>VLOOKUP(B48,'[1]cuentas por pagar Sept. 2022'!A14:I318,2,FALSE)</f>
        <v>USO HABIT. Y ALMUERZO</v>
      </c>
      <c r="D48" s="18" t="s">
        <v>71</v>
      </c>
      <c r="E48" s="20">
        <v>42327</v>
      </c>
      <c r="F48" s="21">
        <v>11290</v>
      </c>
      <c r="G48" s="22">
        <v>42369</v>
      </c>
      <c r="H48" s="23">
        <v>0</v>
      </c>
      <c r="I48" s="16">
        <f t="shared" si="0"/>
        <v>11290</v>
      </c>
      <c r="J48" s="17" t="s">
        <v>17</v>
      </c>
    </row>
    <row r="49" spans="1:10" s="24" customFormat="1" ht="21" customHeight="1" x14ac:dyDescent="0.25">
      <c r="A49" s="9" t="s">
        <v>72</v>
      </c>
      <c r="B49" s="18" t="s">
        <v>73</v>
      </c>
      <c r="C49" s="19" t="s">
        <v>74</v>
      </c>
      <c r="D49" s="18" t="s">
        <v>75</v>
      </c>
      <c r="E49" s="20">
        <v>42367</v>
      </c>
      <c r="F49" s="21">
        <v>103840</v>
      </c>
      <c r="G49" s="22">
        <v>42369</v>
      </c>
      <c r="H49" s="23">
        <v>0</v>
      </c>
      <c r="I49" s="16">
        <f t="shared" si="0"/>
        <v>103840</v>
      </c>
      <c r="J49" s="17" t="s">
        <v>17</v>
      </c>
    </row>
    <row r="50" spans="1:10" s="24" customFormat="1" ht="21" customHeight="1" x14ac:dyDescent="0.25">
      <c r="A50" s="9" t="s">
        <v>76</v>
      </c>
      <c r="B50" s="18" t="s">
        <v>77</v>
      </c>
      <c r="C50" s="19" t="s">
        <v>78</v>
      </c>
      <c r="D50" s="18" t="s">
        <v>79</v>
      </c>
      <c r="E50" s="20">
        <v>42480</v>
      </c>
      <c r="F50" s="21">
        <v>37760</v>
      </c>
      <c r="G50" s="22">
        <v>42735</v>
      </c>
      <c r="H50" s="23">
        <v>0</v>
      </c>
      <c r="I50" s="16">
        <f t="shared" si="0"/>
        <v>37760</v>
      </c>
      <c r="J50" s="17" t="s">
        <v>17</v>
      </c>
    </row>
    <row r="51" spans="1:10" s="24" customFormat="1" ht="21" customHeight="1" x14ac:dyDescent="0.25">
      <c r="A51" s="9" t="s">
        <v>80</v>
      </c>
      <c r="B51" s="18" t="s">
        <v>81</v>
      </c>
      <c r="C51" s="19" t="s">
        <v>82</v>
      </c>
      <c r="D51" s="18" t="s">
        <v>83</v>
      </c>
      <c r="E51" s="20">
        <v>42504</v>
      </c>
      <c r="F51" s="21">
        <v>2242</v>
      </c>
      <c r="G51" s="22">
        <v>42735</v>
      </c>
      <c r="H51" s="23">
        <v>0</v>
      </c>
      <c r="I51" s="16">
        <f t="shared" si="0"/>
        <v>2242</v>
      </c>
      <c r="J51" s="17" t="s">
        <v>17</v>
      </c>
    </row>
    <row r="52" spans="1:10" s="24" customFormat="1" ht="21" customHeight="1" x14ac:dyDescent="0.25">
      <c r="A52" s="9" t="s">
        <v>38</v>
      </c>
      <c r="B52" s="18" t="s">
        <v>39</v>
      </c>
      <c r="C52" s="19" t="s">
        <v>35</v>
      </c>
      <c r="D52" s="18" t="s">
        <v>84</v>
      </c>
      <c r="E52" s="20">
        <v>42522</v>
      </c>
      <c r="F52" s="21">
        <v>1800</v>
      </c>
      <c r="G52" s="22">
        <v>42735</v>
      </c>
      <c r="H52" s="23">
        <v>0</v>
      </c>
      <c r="I52" s="16">
        <f t="shared" si="0"/>
        <v>1800</v>
      </c>
      <c r="J52" s="17" t="s">
        <v>17</v>
      </c>
    </row>
    <row r="53" spans="1:10" s="24" customFormat="1" ht="21" customHeight="1" x14ac:dyDescent="0.25">
      <c r="A53" s="9" t="s">
        <v>80</v>
      </c>
      <c r="B53" s="18" t="s">
        <v>81</v>
      </c>
      <c r="C53" s="19" t="s">
        <v>85</v>
      </c>
      <c r="D53" s="18" t="s">
        <v>86</v>
      </c>
      <c r="E53" s="20">
        <v>42570</v>
      </c>
      <c r="F53" s="21">
        <v>31388</v>
      </c>
      <c r="G53" s="22">
        <v>42735</v>
      </c>
      <c r="H53" s="23">
        <v>0</v>
      </c>
      <c r="I53" s="16">
        <f t="shared" si="0"/>
        <v>31388</v>
      </c>
      <c r="J53" s="17" t="s">
        <v>17</v>
      </c>
    </row>
    <row r="54" spans="1:10" s="24" customFormat="1" ht="21" customHeight="1" x14ac:dyDescent="0.25">
      <c r="A54" s="9" t="s">
        <v>76</v>
      </c>
      <c r="B54" s="18" t="s">
        <v>77</v>
      </c>
      <c r="C54" s="19" t="s">
        <v>78</v>
      </c>
      <c r="D54" s="18" t="s">
        <v>87</v>
      </c>
      <c r="E54" s="20">
        <v>42582</v>
      </c>
      <c r="F54" s="21">
        <v>56638.82</v>
      </c>
      <c r="G54" s="22">
        <v>42735</v>
      </c>
      <c r="H54" s="23">
        <v>0</v>
      </c>
      <c r="I54" s="16">
        <f t="shared" si="0"/>
        <v>56638.82</v>
      </c>
      <c r="J54" s="17" t="s">
        <v>17</v>
      </c>
    </row>
    <row r="55" spans="1:10" s="24" customFormat="1" ht="21" customHeight="1" x14ac:dyDescent="0.25">
      <c r="A55" s="9" t="s">
        <v>88</v>
      </c>
      <c r="B55" s="18" t="s">
        <v>89</v>
      </c>
      <c r="C55" s="19" t="str">
        <f>VLOOKUP(B55,'[1]cuentas por pagar Sept. 2022'!A15:I319,2,FALSE)</f>
        <v>ARCHIVO VERTICAL</v>
      </c>
      <c r="D55" s="18" t="s">
        <v>90</v>
      </c>
      <c r="E55" s="20">
        <v>42601</v>
      </c>
      <c r="F55" s="21">
        <v>101612.16</v>
      </c>
      <c r="G55" s="22">
        <v>42735</v>
      </c>
      <c r="H55" s="23">
        <v>0</v>
      </c>
      <c r="I55" s="16">
        <f t="shared" si="0"/>
        <v>101612.16</v>
      </c>
      <c r="J55" s="17" t="s">
        <v>17</v>
      </c>
    </row>
    <row r="56" spans="1:10" s="24" customFormat="1" ht="21" customHeight="1" x14ac:dyDescent="0.25">
      <c r="A56" s="9" t="s">
        <v>91</v>
      </c>
      <c r="B56" s="18" t="s">
        <v>92</v>
      </c>
      <c r="C56" s="19" t="str">
        <f>VLOOKUP(B56,'[1]cuentas por pagar Sept. 2022'!A28:I332,2,FALSE)</f>
        <v>EQUIPO DE OFICINA</v>
      </c>
      <c r="D56" s="18" t="s">
        <v>93</v>
      </c>
      <c r="E56" s="20">
        <v>42620</v>
      </c>
      <c r="F56" s="21">
        <v>10240</v>
      </c>
      <c r="G56" s="22">
        <v>42735</v>
      </c>
      <c r="H56" s="23">
        <v>0</v>
      </c>
      <c r="I56" s="16">
        <f t="shared" si="0"/>
        <v>10240</v>
      </c>
      <c r="J56" s="17" t="s">
        <v>17</v>
      </c>
    </row>
    <row r="57" spans="1:10" s="24" customFormat="1" ht="21" customHeight="1" x14ac:dyDescent="0.25">
      <c r="A57" s="9" t="s">
        <v>94</v>
      </c>
      <c r="B57" s="18" t="s">
        <v>95</v>
      </c>
      <c r="C57" s="19" t="str">
        <f>VLOOKUP(B57,'[1]cuentas por pagar Sept. 2022'!A56:I360,2,FALSE)</f>
        <v>PLATO Y DISCO FRICCION</v>
      </c>
      <c r="D57" s="18" t="s">
        <v>96</v>
      </c>
      <c r="E57" s="20">
        <v>42626</v>
      </c>
      <c r="F57" s="21">
        <v>18800.23</v>
      </c>
      <c r="G57" s="22">
        <v>42735</v>
      </c>
      <c r="H57" s="23">
        <v>0</v>
      </c>
      <c r="I57" s="16">
        <f t="shared" si="0"/>
        <v>18800.23</v>
      </c>
      <c r="J57" s="17" t="s">
        <v>17</v>
      </c>
    </row>
    <row r="58" spans="1:10" s="24" customFormat="1" ht="21" customHeight="1" x14ac:dyDescent="0.25">
      <c r="A58" s="9" t="s">
        <v>97</v>
      </c>
      <c r="B58" s="18" t="s">
        <v>98</v>
      </c>
      <c r="C58" s="19" t="s">
        <v>99</v>
      </c>
      <c r="D58" s="18" t="s">
        <v>100</v>
      </c>
      <c r="E58" s="20">
        <v>42626</v>
      </c>
      <c r="F58" s="21">
        <v>19942</v>
      </c>
      <c r="G58" s="22">
        <v>42735</v>
      </c>
      <c r="H58" s="23">
        <v>0</v>
      </c>
      <c r="I58" s="16">
        <f t="shared" si="0"/>
        <v>19942</v>
      </c>
      <c r="J58" s="17" t="s">
        <v>17</v>
      </c>
    </row>
    <row r="59" spans="1:10" s="24" customFormat="1" ht="39.75" customHeight="1" x14ac:dyDescent="0.25">
      <c r="A59" s="9" t="s">
        <v>80</v>
      </c>
      <c r="B59" s="18" t="s">
        <v>81</v>
      </c>
      <c r="C59" s="19" t="s">
        <v>101</v>
      </c>
      <c r="D59" s="18" t="s">
        <v>102</v>
      </c>
      <c r="E59" s="20">
        <v>42627</v>
      </c>
      <c r="F59" s="21">
        <v>126507.8</v>
      </c>
      <c r="G59" s="22">
        <v>42735</v>
      </c>
      <c r="H59" s="23">
        <v>0</v>
      </c>
      <c r="I59" s="16">
        <f t="shared" si="0"/>
        <v>126507.8</v>
      </c>
      <c r="J59" s="17" t="s">
        <v>17</v>
      </c>
    </row>
    <row r="60" spans="1:10" s="24" customFormat="1" ht="20.25" customHeight="1" x14ac:dyDescent="0.25">
      <c r="A60" s="9" t="s">
        <v>97</v>
      </c>
      <c r="B60" s="18" t="s">
        <v>103</v>
      </c>
      <c r="C60" s="19" t="s">
        <v>104</v>
      </c>
      <c r="D60" s="18" t="s">
        <v>105</v>
      </c>
      <c r="E60" s="20">
        <v>42627</v>
      </c>
      <c r="F60" s="21">
        <v>18585</v>
      </c>
      <c r="G60" s="22">
        <v>42735</v>
      </c>
      <c r="H60" s="23">
        <v>0</v>
      </c>
      <c r="I60" s="16">
        <f t="shared" si="0"/>
        <v>18585</v>
      </c>
      <c r="J60" s="17" t="s">
        <v>17</v>
      </c>
    </row>
    <row r="61" spans="1:10" s="24" customFormat="1" ht="20.25" customHeight="1" x14ac:dyDescent="0.25">
      <c r="A61" s="9">
        <v>101014334</v>
      </c>
      <c r="B61" s="18" t="s">
        <v>106</v>
      </c>
      <c r="C61" s="19" t="s">
        <v>107</v>
      </c>
      <c r="D61" s="18" t="s">
        <v>108</v>
      </c>
      <c r="E61" s="20">
        <v>42628</v>
      </c>
      <c r="F61" s="21">
        <v>259977.60000000001</v>
      </c>
      <c r="G61" s="22">
        <v>42735</v>
      </c>
      <c r="H61" s="23">
        <v>0</v>
      </c>
      <c r="I61" s="16">
        <f t="shared" si="0"/>
        <v>259977.60000000001</v>
      </c>
      <c r="J61" s="17" t="s">
        <v>17</v>
      </c>
    </row>
    <row r="62" spans="1:10" s="24" customFormat="1" ht="20.25" customHeight="1" x14ac:dyDescent="0.25">
      <c r="A62" s="9" t="s">
        <v>109</v>
      </c>
      <c r="B62" s="18" t="s">
        <v>98</v>
      </c>
      <c r="C62" s="19" t="s">
        <v>110</v>
      </c>
      <c r="D62" s="18" t="s">
        <v>111</v>
      </c>
      <c r="E62" s="20">
        <v>42628</v>
      </c>
      <c r="F62" s="21">
        <v>17700</v>
      </c>
      <c r="G62" s="22">
        <v>42735</v>
      </c>
      <c r="H62" s="23">
        <v>0</v>
      </c>
      <c r="I62" s="16">
        <f t="shared" si="0"/>
        <v>17700</v>
      </c>
      <c r="J62" s="17" t="s">
        <v>17</v>
      </c>
    </row>
    <row r="63" spans="1:10" s="24" customFormat="1" ht="21" customHeight="1" x14ac:dyDescent="0.25">
      <c r="A63" s="9" t="s">
        <v>112</v>
      </c>
      <c r="B63" s="25" t="s">
        <v>113</v>
      </c>
      <c r="C63" s="19" t="s">
        <v>114</v>
      </c>
      <c r="D63" s="18" t="s">
        <v>115</v>
      </c>
      <c r="E63" s="20">
        <v>42702</v>
      </c>
      <c r="F63" s="21">
        <v>128952</v>
      </c>
      <c r="G63" s="22">
        <v>42735</v>
      </c>
      <c r="H63" s="23">
        <v>0</v>
      </c>
      <c r="I63" s="16">
        <f t="shared" si="0"/>
        <v>128952</v>
      </c>
      <c r="J63" s="17" t="s">
        <v>17</v>
      </c>
    </row>
    <row r="64" spans="1:10" s="24" customFormat="1" ht="21" customHeight="1" x14ac:dyDescent="0.25">
      <c r="A64" s="9" t="s">
        <v>116</v>
      </c>
      <c r="B64" s="18" t="s">
        <v>117</v>
      </c>
      <c r="C64" s="19" t="str">
        <f>VLOOKUP(B64,'[1]cuentas por pagar Sept. 2022'!A47:I351,2,FALSE)</f>
        <v>MATERIALES DE OFICINA</v>
      </c>
      <c r="D64" s="18" t="s">
        <v>118</v>
      </c>
      <c r="E64" s="20">
        <v>42861</v>
      </c>
      <c r="F64" s="21">
        <v>432888.9</v>
      </c>
      <c r="G64" s="22">
        <v>43100</v>
      </c>
      <c r="H64" s="23">
        <v>0</v>
      </c>
      <c r="I64" s="16">
        <f t="shared" si="0"/>
        <v>432888.9</v>
      </c>
      <c r="J64" s="17" t="s">
        <v>17</v>
      </c>
    </row>
    <row r="65" spans="1:10" s="24" customFormat="1" ht="21" customHeight="1" x14ac:dyDescent="0.25">
      <c r="A65" s="9" t="s">
        <v>119</v>
      </c>
      <c r="B65" s="18" t="s">
        <v>120</v>
      </c>
      <c r="C65" s="19" t="str">
        <f>VLOOKUP(B65,'[1]cuentas por pagar Sept. 2022'!A38:I342,2,FALSE)</f>
        <v>REPARACION DE AIRE</v>
      </c>
      <c r="D65" s="18" t="s">
        <v>121</v>
      </c>
      <c r="E65" s="20">
        <v>42958</v>
      </c>
      <c r="F65" s="21">
        <v>94205.3</v>
      </c>
      <c r="G65" s="22">
        <v>43100</v>
      </c>
      <c r="H65" s="23">
        <v>0</v>
      </c>
      <c r="I65" s="16">
        <f t="shared" si="0"/>
        <v>94205.3</v>
      </c>
      <c r="J65" s="17" t="s">
        <v>17</v>
      </c>
    </row>
    <row r="66" spans="1:10" s="24" customFormat="1" ht="21" customHeight="1" x14ac:dyDescent="0.25">
      <c r="A66" s="9" t="s">
        <v>122</v>
      </c>
      <c r="B66" s="18" t="s">
        <v>123</v>
      </c>
      <c r="C66" s="19" t="s">
        <v>124</v>
      </c>
      <c r="D66" s="18" t="s">
        <v>125</v>
      </c>
      <c r="E66" s="20">
        <v>43634</v>
      </c>
      <c r="F66" s="21">
        <v>5705.3</v>
      </c>
      <c r="G66" s="22">
        <v>43830</v>
      </c>
      <c r="H66" s="23">
        <v>0</v>
      </c>
      <c r="I66" s="16">
        <f t="shared" si="0"/>
        <v>5705.3</v>
      </c>
      <c r="J66" s="17" t="s">
        <v>17</v>
      </c>
    </row>
    <row r="67" spans="1:10" s="24" customFormat="1" ht="32.25" customHeight="1" x14ac:dyDescent="0.25">
      <c r="A67" s="9" t="s">
        <v>122</v>
      </c>
      <c r="B67" s="18" t="s">
        <v>126</v>
      </c>
      <c r="C67" s="19" t="s">
        <v>124</v>
      </c>
      <c r="D67" s="18" t="s">
        <v>127</v>
      </c>
      <c r="E67" s="20">
        <v>43635</v>
      </c>
      <c r="F67" s="21">
        <v>7955.91</v>
      </c>
      <c r="G67" s="22">
        <v>43830</v>
      </c>
      <c r="H67" s="23">
        <v>0</v>
      </c>
      <c r="I67" s="16">
        <f t="shared" si="0"/>
        <v>7955.91</v>
      </c>
      <c r="J67" s="17" t="s">
        <v>17</v>
      </c>
    </row>
    <row r="68" spans="1:10" s="24" customFormat="1" ht="38.25" customHeight="1" x14ac:dyDescent="0.25">
      <c r="A68" s="9" t="s">
        <v>128</v>
      </c>
      <c r="B68" s="18" t="s">
        <v>129</v>
      </c>
      <c r="C68" s="19" t="s">
        <v>15</v>
      </c>
      <c r="D68" s="9">
        <v>16103</v>
      </c>
      <c r="E68" s="20">
        <v>43829</v>
      </c>
      <c r="F68" s="21">
        <v>12000</v>
      </c>
      <c r="G68" s="22">
        <v>43830</v>
      </c>
      <c r="H68" s="23">
        <v>0</v>
      </c>
      <c r="I68" s="16">
        <f t="shared" si="0"/>
        <v>12000</v>
      </c>
      <c r="J68" s="17" t="s">
        <v>17</v>
      </c>
    </row>
    <row r="69" spans="1:10" s="24" customFormat="1" ht="29.25" customHeight="1" x14ac:dyDescent="0.25">
      <c r="A69" s="9" t="s">
        <v>130</v>
      </c>
      <c r="B69" s="18" t="s">
        <v>131</v>
      </c>
      <c r="C69" s="19" t="str">
        <f>VLOOKUP(B69,'[1]cuentas por pagar Sept. 2022'!A37:I341,2,FALSE)</f>
        <v>ALQUILER</v>
      </c>
      <c r="D69" s="9">
        <v>100869379</v>
      </c>
      <c r="E69" s="26" t="s">
        <v>132</v>
      </c>
      <c r="F69" s="21">
        <v>2176823.88</v>
      </c>
      <c r="G69" s="27" t="s">
        <v>133</v>
      </c>
      <c r="H69" s="23">
        <v>0</v>
      </c>
      <c r="I69" s="16">
        <f t="shared" si="0"/>
        <v>2176823.88</v>
      </c>
      <c r="J69" s="17" t="s">
        <v>17</v>
      </c>
    </row>
    <row r="70" spans="1:10" s="24" customFormat="1" ht="29.25" customHeight="1" x14ac:dyDescent="0.25">
      <c r="A70" s="9" t="s">
        <v>134</v>
      </c>
      <c r="B70" s="18" t="s">
        <v>135</v>
      </c>
      <c r="C70" s="19" t="s">
        <v>136</v>
      </c>
      <c r="D70" s="18" t="s">
        <v>137</v>
      </c>
      <c r="E70" s="26" t="s">
        <v>133</v>
      </c>
      <c r="F70" s="21">
        <v>204968</v>
      </c>
      <c r="G70" s="27" t="s">
        <v>133</v>
      </c>
      <c r="H70" s="23">
        <v>0</v>
      </c>
      <c r="I70" s="16">
        <f t="shared" si="0"/>
        <v>204968</v>
      </c>
      <c r="J70" s="17" t="s">
        <v>17</v>
      </c>
    </row>
    <row r="71" spans="1:10" s="24" customFormat="1" ht="34.5" customHeight="1" x14ac:dyDescent="0.25">
      <c r="A71" s="9" t="s">
        <v>138</v>
      </c>
      <c r="B71" s="18" t="s">
        <v>139</v>
      </c>
      <c r="C71" s="19" t="s">
        <v>140</v>
      </c>
      <c r="D71" s="18" t="s">
        <v>141</v>
      </c>
      <c r="E71" s="26" t="s">
        <v>133</v>
      </c>
      <c r="F71" s="21">
        <v>143370</v>
      </c>
      <c r="G71" s="27" t="s">
        <v>133</v>
      </c>
      <c r="H71" s="23">
        <v>0</v>
      </c>
      <c r="I71" s="16">
        <f t="shared" si="0"/>
        <v>143370</v>
      </c>
      <c r="J71" s="17" t="s">
        <v>17</v>
      </c>
    </row>
    <row r="72" spans="1:10" s="24" customFormat="1" ht="34.5" customHeight="1" thickBot="1" x14ac:dyDescent="0.3">
      <c r="A72" s="28"/>
      <c r="B72" s="29"/>
      <c r="C72" s="30"/>
      <c r="D72" s="29"/>
      <c r="E72" s="31"/>
      <c r="F72" s="32">
        <f>SUM(F13:F71)</f>
        <v>6380814.6899999995</v>
      </c>
      <c r="G72" s="33"/>
      <c r="H72" s="34"/>
      <c r="I72" s="35">
        <f>SUM(I13:I71)</f>
        <v>6380814.6899999995</v>
      </c>
      <c r="J72" s="36"/>
    </row>
    <row r="73" spans="1:10" s="24" customFormat="1" ht="34.5" customHeight="1" thickTop="1" x14ac:dyDescent="0.25">
      <c r="A73" s="9"/>
      <c r="B73" s="18"/>
      <c r="C73" s="19"/>
      <c r="D73" s="18"/>
      <c r="E73" s="26"/>
      <c r="F73" s="37"/>
      <c r="G73" s="37"/>
      <c r="H73" s="23"/>
      <c r="I73" s="16"/>
      <c r="J73" s="17"/>
    </row>
    <row r="74" spans="1:10" s="24" customFormat="1" ht="21" customHeight="1" x14ac:dyDescent="0.25">
      <c r="A74" s="9">
        <v>411000476</v>
      </c>
      <c r="B74" s="18" t="s">
        <v>143</v>
      </c>
      <c r="C74" s="19" t="s">
        <v>144</v>
      </c>
      <c r="D74" s="18" t="s">
        <v>145</v>
      </c>
      <c r="E74" s="38">
        <v>44958</v>
      </c>
      <c r="F74" s="21">
        <v>5550</v>
      </c>
      <c r="G74" s="22">
        <v>45291</v>
      </c>
      <c r="H74" s="23">
        <v>0</v>
      </c>
      <c r="I74" s="16">
        <f t="shared" ref="I74:I75" si="1">F74-H74</f>
        <v>5550</v>
      </c>
      <c r="J74" s="17" t="s">
        <v>142</v>
      </c>
    </row>
    <row r="75" spans="1:10" s="24" customFormat="1" ht="21" customHeight="1" x14ac:dyDescent="0.25">
      <c r="A75" s="9">
        <v>411000476</v>
      </c>
      <c r="B75" s="18" t="s">
        <v>143</v>
      </c>
      <c r="C75" s="19" t="s">
        <v>144</v>
      </c>
      <c r="D75" s="18" t="s">
        <v>146</v>
      </c>
      <c r="E75" s="38">
        <v>45110</v>
      </c>
      <c r="F75" s="21">
        <v>5550</v>
      </c>
      <c r="G75" s="22">
        <v>45291</v>
      </c>
      <c r="H75" s="23">
        <v>0</v>
      </c>
      <c r="I75" s="16">
        <f t="shared" si="1"/>
        <v>5550</v>
      </c>
      <c r="J75" s="17" t="s">
        <v>142</v>
      </c>
    </row>
    <row r="76" spans="1:10" s="24" customFormat="1" ht="21" customHeight="1" x14ac:dyDescent="0.25">
      <c r="A76" s="9">
        <v>411000476</v>
      </c>
      <c r="B76" s="18" t="s">
        <v>143</v>
      </c>
      <c r="C76" s="19" t="s">
        <v>144</v>
      </c>
      <c r="D76" s="18" t="s">
        <v>147</v>
      </c>
      <c r="E76" s="38">
        <v>45019</v>
      </c>
      <c r="F76" s="21">
        <v>5550</v>
      </c>
      <c r="G76" s="22">
        <v>45291</v>
      </c>
      <c r="H76" s="23">
        <v>0</v>
      </c>
      <c r="I76" s="16">
        <f>F76-H76</f>
        <v>5550</v>
      </c>
      <c r="J76" s="17" t="s">
        <v>142</v>
      </c>
    </row>
    <row r="77" spans="1:10" s="24" customFormat="1" ht="21" customHeight="1" x14ac:dyDescent="0.25">
      <c r="A77" s="9" t="s">
        <v>154</v>
      </c>
      <c r="B77" s="18" t="s">
        <v>155</v>
      </c>
      <c r="C77" s="19" t="s">
        <v>156</v>
      </c>
      <c r="D77" s="18" t="s">
        <v>157</v>
      </c>
      <c r="E77" s="38">
        <v>45286</v>
      </c>
      <c r="F77" s="21">
        <v>99120</v>
      </c>
      <c r="G77" s="22">
        <v>45291</v>
      </c>
      <c r="H77" s="23">
        <v>0</v>
      </c>
      <c r="I77" s="16">
        <f t="shared" ref="I77:I87" si="2">F77-H77</f>
        <v>99120</v>
      </c>
      <c r="J77" s="17" t="s">
        <v>142</v>
      </c>
    </row>
    <row r="78" spans="1:10" s="24" customFormat="1" ht="21" customHeight="1" x14ac:dyDescent="0.25">
      <c r="A78" s="9">
        <v>131023711</v>
      </c>
      <c r="B78" s="18" t="s">
        <v>158</v>
      </c>
      <c r="C78" s="19" t="s">
        <v>159</v>
      </c>
      <c r="D78" s="18" t="s">
        <v>160</v>
      </c>
      <c r="E78" s="38">
        <v>45266</v>
      </c>
      <c r="F78" s="21">
        <v>961428.6</v>
      </c>
      <c r="G78" s="22">
        <v>45657</v>
      </c>
      <c r="H78" s="23">
        <v>0</v>
      </c>
      <c r="I78" s="16">
        <f t="shared" si="2"/>
        <v>961428.6</v>
      </c>
      <c r="J78" s="17" t="s">
        <v>142</v>
      </c>
    </row>
    <row r="79" spans="1:10" s="24" customFormat="1" ht="21" customHeight="1" x14ac:dyDescent="0.25">
      <c r="A79" s="9">
        <v>131023711</v>
      </c>
      <c r="B79" s="18" t="s">
        <v>158</v>
      </c>
      <c r="C79" s="19" t="s">
        <v>159</v>
      </c>
      <c r="D79" s="18" t="s">
        <v>161</v>
      </c>
      <c r="E79" s="38">
        <v>45089</v>
      </c>
      <c r="F79" s="21">
        <v>588219.5</v>
      </c>
      <c r="G79" s="22">
        <v>45657</v>
      </c>
      <c r="H79" s="23">
        <v>0</v>
      </c>
      <c r="I79" s="16">
        <f t="shared" si="2"/>
        <v>588219.5</v>
      </c>
      <c r="J79" s="17" t="s">
        <v>142</v>
      </c>
    </row>
    <row r="80" spans="1:10" s="24" customFormat="1" ht="21" customHeight="1" x14ac:dyDescent="0.25">
      <c r="A80" s="9">
        <v>117277269</v>
      </c>
      <c r="B80" s="18" t="s">
        <v>162</v>
      </c>
      <c r="C80" s="19" t="s">
        <v>35</v>
      </c>
      <c r="D80" s="18" t="s">
        <v>157</v>
      </c>
      <c r="E80" s="38">
        <v>45259</v>
      </c>
      <c r="F80" s="21">
        <v>41300</v>
      </c>
      <c r="G80" s="22">
        <v>45291</v>
      </c>
      <c r="H80" s="23">
        <v>0</v>
      </c>
      <c r="I80" s="16">
        <f t="shared" si="2"/>
        <v>41300</v>
      </c>
      <c r="J80" s="17" t="s">
        <v>142</v>
      </c>
    </row>
    <row r="81" spans="1:10" s="24" customFormat="1" ht="21" customHeight="1" x14ac:dyDescent="0.25">
      <c r="A81" s="9">
        <v>101874503</v>
      </c>
      <c r="B81" s="18" t="s">
        <v>163</v>
      </c>
      <c r="C81" s="19" t="s">
        <v>164</v>
      </c>
      <c r="D81" s="18" t="s">
        <v>165</v>
      </c>
      <c r="E81" s="38">
        <v>45246</v>
      </c>
      <c r="F81" s="64">
        <v>3723.72</v>
      </c>
      <c r="G81" s="22">
        <v>45657</v>
      </c>
      <c r="H81" s="23">
        <v>0</v>
      </c>
      <c r="I81" s="16">
        <f t="shared" si="2"/>
        <v>3723.72</v>
      </c>
      <c r="J81" s="17" t="s">
        <v>142</v>
      </c>
    </row>
    <row r="82" spans="1:10" s="24" customFormat="1" ht="21" customHeight="1" x14ac:dyDescent="0.25">
      <c r="A82" s="9">
        <v>101874503</v>
      </c>
      <c r="B82" s="18" t="s">
        <v>163</v>
      </c>
      <c r="C82" s="19" t="s">
        <v>164</v>
      </c>
      <c r="D82" s="18" t="s">
        <v>166</v>
      </c>
      <c r="E82" s="38">
        <v>45246</v>
      </c>
      <c r="F82" s="64">
        <v>1520.71</v>
      </c>
      <c r="G82" s="22">
        <v>45657</v>
      </c>
      <c r="H82" s="23">
        <v>0</v>
      </c>
      <c r="I82" s="16">
        <f t="shared" si="2"/>
        <v>1520.71</v>
      </c>
      <c r="J82" s="17" t="s">
        <v>142</v>
      </c>
    </row>
    <row r="83" spans="1:10" s="24" customFormat="1" ht="21" customHeight="1" x14ac:dyDescent="0.25">
      <c r="A83" s="9">
        <v>131505635</v>
      </c>
      <c r="B83" s="18" t="s">
        <v>167</v>
      </c>
      <c r="C83" s="19" t="s">
        <v>168</v>
      </c>
      <c r="D83" s="18" t="s">
        <v>169</v>
      </c>
      <c r="E83" s="38">
        <v>45289</v>
      </c>
      <c r="F83" s="21">
        <v>25922.65</v>
      </c>
      <c r="G83" s="22">
        <v>45657</v>
      </c>
      <c r="H83" s="23">
        <v>0</v>
      </c>
      <c r="I83" s="16">
        <f>F83-H83</f>
        <v>25922.65</v>
      </c>
      <c r="J83" s="17" t="s">
        <v>142</v>
      </c>
    </row>
    <row r="84" spans="1:10" s="24" customFormat="1" ht="21" customHeight="1" x14ac:dyDescent="0.25">
      <c r="A84" s="9">
        <v>401516454</v>
      </c>
      <c r="B84" s="18" t="s">
        <v>170</v>
      </c>
      <c r="C84" s="19" t="s">
        <v>171</v>
      </c>
      <c r="D84" s="18" t="s">
        <v>172</v>
      </c>
      <c r="E84" s="38">
        <v>45273</v>
      </c>
      <c r="F84" s="64">
        <v>15784.77</v>
      </c>
      <c r="G84" s="22">
        <v>45657</v>
      </c>
      <c r="H84" s="23">
        <v>0</v>
      </c>
      <c r="I84" s="16">
        <f>F84-H84</f>
        <v>15784.77</v>
      </c>
      <c r="J84" s="17" t="s">
        <v>142</v>
      </c>
    </row>
    <row r="85" spans="1:10" s="24" customFormat="1" ht="21" customHeight="1" x14ac:dyDescent="0.25">
      <c r="A85" s="9">
        <v>102017174</v>
      </c>
      <c r="B85" s="18" t="s">
        <v>173</v>
      </c>
      <c r="C85" s="19" t="s">
        <v>171</v>
      </c>
      <c r="D85" s="18" t="s">
        <v>174</v>
      </c>
      <c r="E85" s="38">
        <v>45292</v>
      </c>
      <c r="F85" s="64">
        <v>107763.45</v>
      </c>
      <c r="G85" s="22">
        <v>45291</v>
      </c>
      <c r="H85" s="23">
        <v>0</v>
      </c>
      <c r="I85" s="16">
        <f t="shared" ref="I85:I86" si="3">F85-H85</f>
        <v>107763.45</v>
      </c>
      <c r="J85" s="17" t="s">
        <v>142</v>
      </c>
    </row>
    <row r="86" spans="1:10" s="24" customFormat="1" ht="21" customHeight="1" x14ac:dyDescent="0.25">
      <c r="A86" s="9"/>
      <c r="B86" s="18"/>
      <c r="C86" s="19"/>
      <c r="D86" s="18"/>
      <c r="E86" s="38"/>
      <c r="F86" s="21"/>
      <c r="G86" s="22"/>
      <c r="H86" s="23">
        <v>0</v>
      </c>
      <c r="I86" s="16">
        <f t="shared" si="3"/>
        <v>0</v>
      </c>
      <c r="J86" s="17"/>
    </row>
    <row r="87" spans="1:10" s="24" customFormat="1" ht="21" customHeight="1" x14ac:dyDescent="0.25">
      <c r="A87" s="9"/>
      <c r="B87" s="18"/>
      <c r="C87" s="19"/>
      <c r="D87" s="18"/>
      <c r="E87" s="38"/>
      <c r="F87" s="21"/>
      <c r="G87" s="22"/>
      <c r="H87" s="23">
        <v>0</v>
      </c>
      <c r="I87" s="16">
        <f t="shared" si="2"/>
        <v>0</v>
      </c>
      <c r="J87" s="17" t="s">
        <v>142</v>
      </c>
    </row>
    <row r="88" spans="1:10" s="24" customFormat="1" ht="21" customHeight="1" x14ac:dyDescent="0.3">
      <c r="A88" s="211" t="s">
        <v>148</v>
      </c>
      <c r="B88" s="212"/>
      <c r="C88" s="212"/>
      <c r="D88" s="212"/>
      <c r="E88" s="213"/>
      <c r="F88" s="39">
        <f>SUM(F74:F87)</f>
        <v>1861433.4</v>
      </c>
      <c r="G88" s="39"/>
      <c r="H88" s="40"/>
      <c r="I88" s="41">
        <f>SUM(I74:I87)</f>
        <v>1861433.4</v>
      </c>
      <c r="J88" s="42"/>
    </row>
    <row r="89" spans="1:10" s="24" customFormat="1" ht="21" customHeight="1" x14ac:dyDescent="0.45">
      <c r="A89" s="214" t="s">
        <v>149</v>
      </c>
      <c r="B89" s="214"/>
      <c r="C89" s="214"/>
      <c r="D89" s="214"/>
      <c r="E89" s="214"/>
      <c r="F89" s="43">
        <f>F72+F88</f>
        <v>8242248.0899999999</v>
      </c>
      <c r="G89" s="43"/>
      <c r="H89" s="40"/>
      <c r="I89" s="44">
        <f>I72+I88</f>
        <v>8242248.0899999999</v>
      </c>
      <c r="J89" s="42"/>
    </row>
    <row r="90" spans="1:10" s="24" customFormat="1" ht="21" customHeight="1" x14ac:dyDescent="0.25">
      <c r="A90" s="45"/>
      <c r="B90" s="46"/>
      <c r="C90" s="47"/>
      <c r="D90" s="46"/>
      <c r="E90" s="46"/>
      <c r="F90" s="48" t="s">
        <v>150</v>
      </c>
      <c r="G90" s="48"/>
      <c r="H90" s="49"/>
      <c r="I90" s="49"/>
      <c r="J90" s="49"/>
    </row>
    <row r="91" spans="1:10" s="24" customFormat="1" ht="21" customHeight="1" x14ac:dyDescent="0.25">
      <c r="A91" s="204" t="s">
        <v>151</v>
      </c>
      <c r="B91" s="204"/>
      <c r="C91" s="50"/>
      <c r="D91" s="4"/>
      <c r="E91" s="4"/>
      <c r="F91" s="51"/>
      <c r="G91" s="51"/>
      <c r="H91" s="6"/>
      <c r="I91" s="6"/>
      <c r="J91" s="6"/>
    </row>
    <row r="92" spans="1:10" s="24" customFormat="1" ht="21" customHeight="1" x14ac:dyDescent="0.25">
      <c r="A92" s="204"/>
      <c r="B92" s="204"/>
      <c r="C92" s="52"/>
      <c r="D92" s="4"/>
      <c r="E92" s="4"/>
      <c r="F92" s="4"/>
      <c r="G92" s="4">
        <f>16899.54+9023.11</f>
        <v>25922.65</v>
      </c>
      <c r="H92" s="6"/>
      <c r="I92" s="6"/>
      <c r="J92" s="6"/>
    </row>
    <row r="93" spans="1:10" s="24" customFormat="1" ht="21" customHeight="1" x14ac:dyDescent="0.25">
      <c r="A93" s="204"/>
      <c r="B93" s="204"/>
      <c r="C93" s="52"/>
      <c r="D93" s="4"/>
      <c r="E93" s="4"/>
      <c r="F93" s="4"/>
      <c r="G93" s="4"/>
      <c r="H93" s="6"/>
      <c r="I93" s="6"/>
      <c r="J93" s="6"/>
    </row>
    <row r="94" spans="1:10" s="24" customFormat="1" ht="21" customHeight="1" x14ac:dyDescent="0.25">
      <c r="A94" s="53"/>
      <c r="B94" s="53"/>
      <c r="C94" s="52"/>
      <c r="D94" s="4"/>
      <c r="E94" s="4"/>
      <c r="F94" s="4"/>
      <c r="G94" s="4"/>
      <c r="H94" s="4"/>
      <c r="I94" s="4"/>
      <c r="J94" s="4"/>
    </row>
    <row r="95" spans="1:10" s="24" customFormat="1" ht="21" customHeight="1" x14ac:dyDescent="0.3">
      <c r="A95" s="53"/>
      <c r="B95" s="53"/>
      <c r="C95" s="54"/>
      <c r="D95" s="55"/>
      <c r="E95" s="55"/>
      <c r="F95" s="6"/>
      <c r="G95" s="6"/>
      <c r="H95" s="4"/>
      <c r="I95" s="4"/>
      <c r="J95" s="4"/>
    </row>
    <row r="96" spans="1:10" s="24" customFormat="1" ht="21" customHeight="1" x14ac:dyDescent="0.25">
      <c r="A96" s="56"/>
      <c r="B96" s="54"/>
      <c r="C96" s="54"/>
      <c r="D96" s="205" t="s">
        <v>152</v>
      </c>
      <c r="E96" s="205"/>
      <c r="F96" s="6"/>
      <c r="G96" s="6"/>
      <c r="H96" s="6"/>
      <c r="I96" s="6"/>
      <c r="J96" s="6"/>
    </row>
    <row r="97" spans="1:10" s="24" customFormat="1" ht="21" customHeight="1" x14ac:dyDescent="0.3">
      <c r="A97" s="56"/>
      <c r="B97" s="54"/>
      <c r="C97" s="54"/>
      <c r="D97" s="206" t="s">
        <v>153</v>
      </c>
      <c r="E97" s="206"/>
      <c r="F97" s="6"/>
      <c r="G97" s="6"/>
      <c r="H97" s="6"/>
      <c r="I97" s="6"/>
      <c r="J97" s="6"/>
    </row>
    <row r="98" spans="1:10" s="24" customFormat="1" ht="21" customHeight="1" x14ac:dyDescent="0.25">
      <c r="A98" s="57"/>
      <c r="B98" s="4"/>
      <c r="C98" s="50"/>
      <c r="D98" s="4"/>
      <c r="E98" s="4"/>
      <c r="F98" s="4"/>
      <c r="G98" s="4"/>
      <c r="H98" s="207"/>
      <c r="I98" s="208"/>
      <c r="J98" s="208"/>
    </row>
    <row r="99" spans="1:10" s="24" customFormat="1" ht="21" customHeight="1" x14ac:dyDescent="0.25">
      <c r="A99" s="57"/>
      <c r="B99" s="4"/>
      <c r="C99" s="50"/>
      <c r="D99" s="4"/>
      <c r="E99" s="4"/>
      <c r="F99" s="4"/>
      <c r="G99" s="4"/>
      <c r="H99" s="4"/>
      <c r="I99" s="4"/>
      <c r="J99" s="4"/>
    </row>
    <row r="100" spans="1:10" s="24" customFormat="1" ht="21" customHeight="1" x14ac:dyDescent="0.25">
      <c r="A100" s="57"/>
      <c r="B100" s="4"/>
      <c r="C100" s="50"/>
      <c r="D100" s="4"/>
      <c r="E100" s="4"/>
      <c r="F100" s="6"/>
      <c r="G100" s="6"/>
      <c r="H100" s="4"/>
      <c r="I100" s="4"/>
      <c r="J100" s="4"/>
    </row>
    <row r="101" spans="1:10" s="24" customFormat="1" ht="21" customHeight="1" x14ac:dyDescent="0.25">
      <c r="A101" s="57"/>
      <c r="B101" s="4"/>
      <c r="C101" s="50"/>
      <c r="D101" s="6"/>
      <c r="E101" s="6"/>
      <c r="F101" s="6"/>
      <c r="G101" s="6"/>
      <c r="H101" s="4"/>
      <c r="I101" s="4"/>
      <c r="J101" s="4"/>
    </row>
    <row r="102" spans="1:10" s="24" customFormat="1" ht="21" customHeight="1" x14ac:dyDescent="0.25">
      <c r="A102" s="57"/>
      <c r="B102" s="4"/>
      <c r="C102" s="50"/>
      <c r="D102" s="6"/>
      <c r="E102" s="6"/>
      <c r="F102" s="6"/>
      <c r="G102" s="6"/>
      <c r="H102" s="4"/>
      <c r="I102" s="4"/>
      <c r="J102" s="4"/>
    </row>
    <row r="103" spans="1:10" s="24" customFormat="1" ht="21" customHeight="1" x14ac:dyDescent="0.25">
      <c r="A103" s="57"/>
      <c r="B103" s="4"/>
      <c r="C103" s="50"/>
      <c r="D103" s="4"/>
      <c r="E103" s="4"/>
      <c r="F103" s="4"/>
      <c r="G103" s="4"/>
      <c r="H103" s="4"/>
      <c r="I103" s="4"/>
      <c r="J103" s="4"/>
    </row>
    <row r="104" spans="1:10" s="24" customFormat="1" ht="21" customHeight="1" x14ac:dyDescent="0.25">
      <c r="A104" s="57"/>
      <c r="B104" s="4"/>
      <c r="C104" s="50"/>
      <c r="D104" s="4"/>
      <c r="E104" s="4"/>
      <c r="F104" s="4"/>
      <c r="G104" s="4"/>
      <c r="H104" s="4"/>
      <c r="I104" s="4"/>
      <c r="J104" s="58"/>
    </row>
    <row r="105" spans="1:10" s="24" customFormat="1" ht="21" customHeight="1" x14ac:dyDescent="0.25">
      <c r="A105" s="57"/>
      <c r="B105" s="4"/>
      <c r="C105" s="50"/>
      <c r="D105" s="4"/>
      <c r="E105" s="4"/>
      <c r="F105" s="4"/>
      <c r="G105" s="4"/>
      <c r="H105" s="4"/>
      <c r="I105" s="4"/>
      <c r="J105" s="4"/>
    </row>
    <row r="106" spans="1:10" s="24" customFormat="1" ht="21" customHeight="1" x14ac:dyDescent="0.25">
      <c r="A106" s="57"/>
      <c r="B106" s="4"/>
      <c r="C106" s="50"/>
      <c r="D106" s="4"/>
      <c r="E106" s="4"/>
      <c r="F106" s="4"/>
      <c r="G106" s="4"/>
      <c r="H106" s="4"/>
      <c r="I106" s="4"/>
      <c r="J106" s="4"/>
    </row>
    <row r="107" spans="1:10" s="24" customFormat="1" ht="24.75" customHeight="1" x14ac:dyDescent="0.25">
      <c r="A107" s="57"/>
      <c r="B107" s="4"/>
      <c r="C107" s="50"/>
      <c r="D107" s="4"/>
      <c r="E107" s="4"/>
      <c r="F107" s="4"/>
      <c r="G107" s="4"/>
      <c r="H107" s="4"/>
      <c r="I107" s="4"/>
      <c r="J107" s="4"/>
    </row>
    <row r="108" spans="1:10" s="24" customFormat="1" ht="21" customHeight="1" x14ac:dyDescent="0.25">
      <c r="A108" s="57"/>
      <c r="B108" s="4"/>
      <c r="C108" s="50"/>
      <c r="D108" s="4"/>
      <c r="E108" s="4"/>
      <c r="F108" s="4"/>
      <c r="G108" s="4"/>
      <c r="H108" s="4"/>
      <c r="I108" s="4"/>
      <c r="J108" s="4"/>
    </row>
    <row r="109" spans="1:10" s="24" customFormat="1" ht="21" customHeight="1" x14ac:dyDescent="0.25">
      <c r="A109" s="57"/>
      <c r="B109" s="4"/>
      <c r="C109" s="50"/>
      <c r="D109" s="4"/>
      <c r="E109" s="4"/>
      <c r="F109" s="4"/>
      <c r="G109" s="4"/>
      <c r="H109" s="4"/>
      <c r="I109" s="4"/>
      <c r="J109" s="4"/>
    </row>
    <row r="110" spans="1:10" s="24" customFormat="1" ht="21" customHeight="1" x14ac:dyDescent="0.25">
      <c r="A110" s="57"/>
      <c r="B110" s="4"/>
      <c r="C110" s="50"/>
      <c r="D110" s="4"/>
      <c r="E110" s="4"/>
      <c r="F110" s="4"/>
      <c r="G110" s="4"/>
      <c r="H110" s="4"/>
      <c r="I110" s="4"/>
      <c r="J110" s="4"/>
    </row>
    <row r="111" spans="1:10" s="24" customFormat="1" ht="21" customHeight="1" x14ac:dyDescent="0.25">
      <c r="A111" s="57"/>
      <c r="B111" s="4"/>
      <c r="C111" s="50"/>
      <c r="D111" s="4"/>
      <c r="E111" s="4"/>
      <c r="F111" s="4"/>
      <c r="G111" s="4"/>
      <c r="H111" s="4"/>
      <c r="I111" s="4"/>
      <c r="J111" s="4"/>
    </row>
    <row r="112" spans="1:10" s="24" customFormat="1" ht="21" customHeight="1" x14ac:dyDescent="0.25">
      <c r="A112" s="57"/>
      <c r="B112" s="4"/>
      <c r="C112" s="50"/>
      <c r="D112" s="4"/>
      <c r="E112" s="4"/>
      <c r="F112" s="4"/>
      <c r="G112" s="4"/>
      <c r="H112" s="4"/>
      <c r="I112" s="4"/>
      <c r="J112" s="4"/>
    </row>
    <row r="113" spans="1:11" s="24" customFormat="1" ht="21" customHeight="1" x14ac:dyDescent="0.25">
      <c r="A113" s="57"/>
      <c r="B113" s="4"/>
      <c r="C113" s="50"/>
      <c r="D113" s="4"/>
      <c r="E113" s="4"/>
      <c r="F113" s="4"/>
      <c r="G113" s="4"/>
      <c r="H113" s="4"/>
      <c r="I113" s="4"/>
      <c r="J113" s="4"/>
    </row>
    <row r="114" spans="1:11" s="24" customFormat="1" ht="21" customHeight="1" x14ac:dyDescent="0.25">
      <c r="A114" s="57"/>
      <c r="B114" s="4"/>
      <c r="C114" s="50"/>
      <c r="D114" s="4"/>
      <c r="E114" s="4"/>
      <c r="F114" s="4"/>
      <c r="G114" s="4"/>
      <c r="H114" s="4"/>
      <c r="I114" s="4"/>
      <c r="J114" s="4"/>
    </row>
    <row r="115" spans="1:11" s="24" customFormat="1" ht="21" customHeight="1" x14ac:dyDescent="0.25">
      <c r="A115" s="57"/>
      <c r="B115" s="4"/>
      <c r="C115" s="50"/>
      <c r="D115" s="4"/>
      <c r="E115" s="4"/>
      <c r="F115" s="4"/>
      <c r="G115" s="4"/>
      <c r="H115" s="4"/>
      <c r="I115" s="4"/>
      <c r="J115" s="4"/>
    </row>
    <row r="116" spans="1:11" s="24" customFormat="1" ht="21" customHeight="1" x14ac:dyDescent="0.25">
      <c r="A116" s="57"/>
      <c r="B116" s="4"/>
      <c r="C116" s="50"/>
      <c r="D116" s="4"/>
      <c r="E116" s="4"/>
      <c r="F116" s="4"/>
      <c r="G116" s="4"/>
      <c r="H116" s="4"/>
      <c r="I116" s="4"/>
      <c r="J116" s="4"/>
    </row>
    <row r="117" spans="1:11" s="24" customFormat="1" ht="21" customHeight="1" x14ac:dyDescent="0.25">
      <c r="A117" s="57"/>
      <c r="B117" s="4"/>
      <c r="C117" s="50"/>
      <c r="D117" s="4"/>
      <c r="E117" s="4"/>
      <c r="F117" s="4"/>
      <c r="G117" s="4"/>
      <c r="H117" s="4"/>
      <c r="I117" s="4"/>
      <c r="J117" s="4"/>
    </row>
    <row r="118" spans="1:11" s="24" customFormat="1" ht="21" customHeight="1" x14ac:dyDescent="0.25">
      <c r="A118" s="57"/>
      <c r="B118" s="4"/>
      <c r="C118" s="50"/>
      <c r="D118" s="4"/>
      <c r="E118" s="4"/>
      <c r="F118" s="4"/>
      <c r="G118" s="4"/>
      <c r="H118" s="4"/>
      <c r="I118" s="4"/>
      <c r="J118" s="4"/>
    </row>
    <row r="119" spans="1:11" s="24" customFormat="1" ht="20.25" customHeight="1" x14ac:dyDescent="0.25">
      <c r="A119" s="57"/>
      <c r="B119" s="4"/>
      <c r="C119" s="50"/>
      <c r="D119" s="4"/>
      <c r="E119" s="4"/>
      <c r="F119" s="4"/>
      <c r="G119" s="4"/>
      <c r="H119" s="4"/>
      <c r="I119" s="4"/>
      <c r="J119" s="4"/>
    </row>
    <row r="120" spans="1:11" s="24" customFormat="1" ht="20.25" customHeight="1" x14ac:dyDescent="0.25">
      <c r="A120" s="57"/>
      <c r="B120" s="4"/>
      <c r="C120" s="50"/>
      <c r="D120" s="4"/>
      <c r="E120" s="4"/>
      <c r="F120" s="4"/>
      <c r="G120" s="4"/>
      <c r="H120" s="4"/>
      <c r="I120" s="4"/>
      <c r="J120" s="4"/>
    </row>
    <row r="121" spans="1:11" s="24" customFormat="1" ht="20.25" customHeight="1" x14ac:dyDescent="0.25">
      <c r="A121" s="57"/>
      <c r="B121" s="4"/>
      <c r="C121" s="50"/>
      <c r="D121" s="4"/>
      <c r="E121" s="4"/>
      <c r="F121" s="4"/>
      <c r="G121" s="4"/>
      <c r="H121" s="4"/>
      <c r="I121" s="4"/>
      <c r="J121" s="4"/>
    </row>
    <row r="122" spans="1:11" s="49" customFormat="1" ht="18" customHeight="1" x14ac:dyDescent="0.25">
      <c r="A122" s="57"/>
      <c r="B122" s="4"/>
      <c r="C122" s="50"/>
      <c r="D122" s="4"/>
      <c r="E122" s="4"/>
      <c r="F122" s="4"/>
      <c r="G122" s="4"/>
      <c r="H122" s="4"/>
      <c r="I122" s="4"/>
      <c r="J122" s="4"/>
      <c r="K122" s="59"/>
    </row>
    <row r="123" spans="1:11" s="49" customFormat="1" x14ac:dyDescent="0.25">
      <c r="A123" s="57"/>
      <c r="B123" s="4"/>
      <c r="C123" s="50"/>
      <c r="D123" s="4"/>
      <c r="E123" s="4"/>
      <c r="F123" s="4"/>
      <c r="G123" s="4"/>
      <c r="H123" s="4"/>
      <c r="I123" s="4"/>
      <c r="J123" s="4"/>
    </row>
    <row r="124" spans="1:11" s="6" customFormat="1" ht="60" customHeight="1" x14ac:dyDescent="0.25">
      <c r="A124" s="57"/>
      <c r="B124" s="4"/>
      <c r="C124" s="50"/>
      <c r="D124" s="4"/>
      <c r="E124" s="4"/>
      <c r="F124" s="4"/>
      <c r="G124" s="4"/>
      <c r="H124" s="4"/>
      <c r="I124" s="4"/>
      <c r="J124" s="4"/>
    </row>
    <row r="125" spans="1:11" s="6" customFormat="1" ht="15" customHeight="1" x14ac:dyDescent="0.25">
      <c r="A125" s="57"/>
      <c r="B125" s="4"/>
      <c r="C125" s="50"/>
      <c r="D125" s="4"/>
      <c r="E125" s="4"/>
      <c r="F125" s="4"/>
      <c r="G125" s="4"/>
      <c r="H125" s="4"/>
      <c r="I125" s="4"/>
      <c r="J125" s="4"/>
    </row>
    <row r="126" spans="1:11" s="6" customFormat="1" ht="15" customHeight="1" x14ac:dyDescent="0.25">
      <c r="A126" s="57"/>
      <c r="B126" s="4"/>
      <c r="C126" s="50"/>
      <c r="D126" s="4"/>
      <c r="E126" s="4"/>
      <c r="F126" s="4"/>
      <c r="G126" s="4"/>
      <c r="H126" s="4"/>
      <c r="I126" s="4"/>
      <c r="J126" s="4"/>
    </row>
    <row r="127" spans="1:11" s="49" customFormat="1" x14ac:dyDescent="0.25">
      <c r="A127" s="57"/>
      <c r="B127" s="4"/>
      <c r="C127" s="50"/>
      <c r="D127" s="4"/>
      <c r="E127" s="4"/>
      <c r="F127" s="4"/>
      <c r="G127" s="4"/>
      <c r="H127" s="4"/>
      <c r="I127" s="4"/>
      <c r="J127" s="4"/>
    </row>
    <row r="128" spans="1:11" s="6" customFormat="1" x14ac:dyDescent="0.25">
      <c r="A128" s="57"/>
      <c r="B128" s="4"/>
      <c r="C128" s="50"/>
      <c r="D128" s="4"/>
      <c r="E128" s="4"/>
      <c r="F128" s="4"/>
      <c r="G128" s="4"/>
      <c r="H128" s="4"/>
      <c r="I128" s="4"/>
      <c r="J128" s="4"/>
    </row>
    <row r="129" spans="1:10" s="6" customFormat="1" x14ac:dyDescent="0.25">
      <c r="A129" s="57"/>
      <c r="B129" s="4"/>
      <c r="C129" s="50"/>
      <c r="D129" s="4"/>
      <c r="E129" s="4"/>
      <c r="F129" s="4"/>
      <c r="G129" s="4"/>
      <c r="H129" s="4"/>
      <c r="I129" s="4"/>
      <c r="J129" s="4"/>
    </row>
    <row r="130" spans="1:10" s="6" customFormat="1" x14ac:dyDescent="0.25">
      <c r="A130" s="57"/>
      <c r="B130" s="4"/>
      <c r="C130" s="50"/>
      <c r="D130" s="4"/>
      <c r="E130" s="4"/>
      <c r="F130" s="4"/>
      <c r="G130" s="4"/>
      <c r="H130" s="4"/>
      <c r="I130" s="4"/>
      <c r="J130" s="4"/>
    </row>
    <row r="131" spans="1:10" s="6" customFormat="1" x14ac:dyDescent="0.25">
      <c r="A131" s="57"/>
      <c r="B131" s="4"/>
      <c r="C131" s="50"/>
      <c r="D131" s="4"/>
      <c r="E131" s="4"/>
      <c r="F131" s="4"/>
      <c r="G131" s="4"/>
      <c r="H131" s="4"/>
      <c r="I131" s="4"/>
      <c r="J131" s="4"/>
    </row>
    <row r="132" spans="1:10" s="6" customFormat="1" x14ac:dyDescent="0.25">
      <c r="A132" s="57"/>
      <c r="B132" s="4"/>
      <c r="C132" s="50"/>
      <c r="D132" s="4"/>
      <c r="E132" s="4"/>
      <c r="F132" s="4"/>
      <c r="G132" s="4"/>
      <c r="H132" s="4"/>
      <c r="I132" s="4"/>
      <c r="J132" s="4"/>
    </row>
    <row r="133" spans="1:10" s="6" customFormat="1" x14ac:dyDescent="0.25">
      <c r="A133" s="57"/>
      <c r="B133" s="4"/>
      <c r="C133" s="50"/>
      <c r="D133" s="4"/>
      <c r="E133" s="4"/>
      <c r="F133" s="4"/>
      <c r="G133" s="4"/>
      <c r="H133" s="4"/>
      <c r="I133" s="4"/>
      <c r="J133" s="4"/>
    </row>
    <row r="134" spans="1:10" s="6" customFormat="1" x14ac:dyDescent="0.25">
      <c r="A134" s="57"/>
      <c r="B134" s="4"/>
      <c r="C134" s="50"/>
      <c r="D134" s="4"/>
      <c r="E134" s="4"/>
      <c r="F134" s="4"/>
      <c r="G134" s="4"/>
      <c r="H134" s="4"/>
      <c r="I134" s="4"/>
      <c r="J134" s="4"/>
    </row>
    <row r="135" spans="1:10" s="6" customFormat="1" x14ac:dyDescent="0.25">
      <c r="A135" s="57"/>
      <c r="B135" s="4"/>
      <c r="C135" s="50"/>
      <c r="D135" s="4"/>
      <c r="E135" s="4"/>
      <c r="F135" s="4"/>
      <c r="G135" s="4"/>
      <c r="H135" s="4"/>
      <c r="I135" s="4"/>
      <c r="J135" s="4"/>
    </row>
    <row r="136" spans="1:10" s="6" customFormat="1" x14ac:dyDescent="0.25">
      <c r="A136" s="57"/>
      <c r="B136" s="4"/>
      <c r="C136" s="50"/>
      <c r="D136" s="4"/>
      <c r="E136" s="4"/>
      <c r="F136" s="4"/>
      <c r="G136" s="4"/>
      <c r="H136" s="4"/>
      <c r="I136" s="4"/>
      <c r="J136" s="4"/>
    </row>
    <row r="137" spans="1:10" s="6" customFormat="1" x14ac:dyDescent="0.25">
      <c r="A137" s="57"/>
      <c r="B137" s="4"/>
      <c r="C137" s="50"/>
      <c r="D137" s="4"/>
      <c r="E137" s="4"/>
      <c r="F137" s="4"/>
      <c r="G137" s="4"/>
      <c r="H137" s="4"/>
      <c r="I137" s="4"/>
      <c r="J137" s="4"/>
    </row>
    <row r="138" spans="1:10" s="6" customFormat="1" x14ac:dyDescent="0.25">
      <c r="A138" s="57"/>
      <c r="B138" s="4"/>
      <c r="C138" s="50"/>
      <c r="D138" s="4"/>
      <c r="E138" s="4"/>
      <c r="F138" s="4"/>
      <c r="G138" s="4"/>
      <c r="H138" s="4"/>
      <c r="I138" s="4"/>
      <c r="J138" s="4"/>
    </row>
    <row r="139" spans="1:10" s="6" customFormat="1" x14ac:dyDescent="0.25">
      <c r="A139" s="57"/>
      <c r="B139" s="4"/>
      <c r="C139" s="50"/>
      <c r="D139" s="4"/>
      <c r="E139" s="4"/>
      <c r="F139" s="4"/>
      <c r="G139" s="4"/>
      <c r="H139" s="4"/>
      <c r="I139" s="4"/>
      <c r="J139" s="4"/>
    </row>
    <row r="140" spans="1:10" s="6" customFormat="1" x14ac:dyDescent="0.25">
      <c r="A140" s="57"/>
      <c r="B140" s="4"/>
      <c r="C140" s="50"/>
      <c r="D140" s="4"/>
      <c r="E140" s="4"/>
      <c r="F140" s="4"/>
      <c r="G140" s="4"/>
      <c r="H140" s="4"/>
      <c r="I140" s="4"/>
      <c r="J140" s="4"/>
    </row>
    <row r="141" spans="1:10" s="6" customFormat="1" x14ac:dyDescent="0.25">
      <c r="A141" s="57"/>
      <c r="B141" s="4"/>
      <c r="C141" s="50"/>
      <c r="D141" s="4"/>
      <c r="E141" s="4"/>
      <c r="F141" s="4"/>
      <c r="G141" s="4"/>
      <c r="H141" s="4"/>
      <c r="I141" s="4"/>
      <c r="J141" s="4"/>
    </row>
    <row r="142" spans="1:10" s="6" customFormat="1" x14ac:dyDescent="0.25">
      <c r="A142" s="57"/>
      <c r="B142" s="4"/>
      <c r="C142" s="50"/>
      <c r="D142" s="4"/>
      <c r="E142" s="4"/>
      <c r="F142" s="4"/>
      <c r="G142" s="4"/>
      <c r="H142" s="4"/>
      <c r="I142" s="4"/>
      <c r="J142" s="4"/>
    </row>
    <row r="143" spans="1:10" s="6" customFormat="1" x14ac:dyDescent="0.25">
      <c r="A143" s="57"/>
      <c r="B143" s="4"/>
      <c r="C143" s="50"/>
      <c r="D143" s="4"/>
      <c r="E143" s="4"/>
      <c r="F143" s="4"/>
      <c r="G143" s="4"/>
      <c r="H143" s="4"/>
      <c r="I143" s="4"/>
      <c r="J143" s="4"/>
    </row>
    <row r="144" spans="1:10" s="6" customFormat="1" x14ac:dyDescent="0.25">
      <c r="A144" s="57"/>
      <c r="B144" s="4"/>
      <c r="C144" s="50"/>
      <c r="D144" s="4"/>
      <c r="E144" s="4"/>
      <c r="F144" s="4"/>
      <c r="G144" s="4"/>
      <c r="H144" s="4"/>
      <c r="I144" s="4"/>
      <c r="J144" s="4"/>
    </row>
    <row r="145" spans="1:10" s="6" customFormat="1" x14ac:dyDescent="0.25">
      <c r="A145" s="57"/>
      <c r="B145" s="4"/>
      <c r="C145" s="50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57"/>
      <c r="B146" s="4"/>
      <c r="C146" s="50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57"/>
      <c r="B147" s="4"/>
      <c r="C147" s="50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57"/>
      <c r="B148" s="4"/>
      <c r="C148" s="50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57"/>
      <c r="B149" s="4"/>
      <c r="C149" s="50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57"/>
      <c r="B150" s="4"/>
      <c r="C150" s="50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57"/>
      <c r="B151" s="4"/>
      <c r="C151" s="50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57"/>
      <c r="B152" s="4"/>
      <c r="C152" s="50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57"/>
      <c r="B153" s="4"/>
      <c r="C153" s="50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57"/>
      <c r="B154" s="4"/>
      <c r="C154" s="50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57"/>
      <c r="B155" s="4"/>
      <c r="C155" s="50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57"/>
      <c r="B156" s="4"/>
      <c r="C156" s="50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57"/>
      <c r="B157" s="4"/>
      <c r="C157" s="50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57"/>
      <c r="B158" s="4"/>
      <c r="C158" s="50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57"/>
      <c r="B159" s="4"/>
      <c r="C159" s="50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57"/>
      <c r="B160" s="4"/>
      <c r="C160" s="50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57"/>
      <c r="B161" s="4"/>
      <c r="C161" s="50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57"/>
      <c r="B162" s="4"/>
      <c r="C162" s="50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57"/>
      <c r="B163" s="4"/>
      <c r="C163" s="50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57"/>
      <c r="B164" s="4"/>
      <c r="C164" s="50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57"/>
      <c r="B165" s="4"/>
      <c r="C165" s="50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57"/>
      <c r="B166" s="4"/>
      <c r="C166" s="50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57"/>
      <c r="B167" s="4"/>
      <c r="C167" s="50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57"/>
      <c r="B168" s="4"/>
      <c r="C168" s="50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57"/>
      <c r="B169" s="4"/>
      <c r="C169" s="50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57"/>
      <c r="B170" s="4"/>
      <c r="C170" s="50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57"/>
      <c r="B171" s="4"/>
      <c r="C171" s="50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57"/>
      <c r="B172" s="4"/>
      <c r="C172" s="50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57"/>
      <c r="B173" s="4"/>
      <c r="C173" s="50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57"/>
      <c r="B174" s="4"/>
      <c r="C174" s="50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57"/>
      <c r="B175" s="4"/>
      <c r="C175" s="50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57"/>
      <c r="B176" s="4"/>
      <c r="C176" s="50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57"/>
      <c r="B177" s="4"/>
      <c r="C177" s="50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57"/>
      <c r="B178" s="4"/>
      <c r="C178" s="50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57"/>
      <c r="B179" s="4"/>
      <c r="C179" s="50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57"/>
      <c r="B180" s="4"/>
      <c r="C180" s="50"/>
      <c r="D180" s="4"/>
      <c r="E180" s="4"/>
      <c r="F180" s="4"/>
      <c r="G180" s="4"/>
      <c r="H180" s="4"/>
      <c r="I180" s="4"/>
      <c r="J180" s="4"/>
    </row>
    <row r="181" spans="1:10" s="6" customFormat="1" ht="16.5" customHeight="1" x14ac:dyDescent="0.25">
      <c r="A181" s="57"/>
      <c r="B181" s="4"/>
      <c r="C181" s="50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60"/>
      <c r="B182" s="4"/>
      <c r="C182" s="50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57"/>
      <c r="B183" s="4"/>
      <c r="C183" s="50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57"/>
      <c r="B184" s="4"/>
      <c r="C184" s="50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57"/>
      <c r="B185" s="4"/>
      <c r="C185" s="50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57"/>
      <c r="B186" s="4"/>
      <c r="C186" s="50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57"/>
      <c r="B187" s="4"/>
      <c r="C187" s="50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57"/>
      <c r="B188" s="4"/>
      <c r="C188" s="50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57"/>
      <c r="B189" s="4"/>
      <c r="C189" s="50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57"/>
      <c r="B190" s="4"/>
      <c r="C190" s="50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57"/>
      <c r="B191" s="4"/>
      <c r="C191" s="50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57"/>
      <c r="B192" s="4"/>
      <c r="C192" s="50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57"/>
      <c r="B193" s="4"/>
      <c r="C193" s="50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57"/>
      <c r="B194" s="4"/>
      <c r="C194" s="50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57"/>
      <c r="B195" s="4"/>
      <c r="C195" s="50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57"/>
      <c r="B196" s="4"/>
      <c r="C196" s="50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57"/>
      <c r="B197" s="4"/>
      <c r="C197" s="50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57"/>
      <c r="B198" s="4"/>
      <c r="C198" s="50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57"/>
      <c r="B199" s="4"/>
      <c r="C199" s="50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57"/>
      <c r="B200" s="4"/>
      <c r="C200" s="50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57"/>
      <c r="B201" s="4"/>
      <c r="C201" s="50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57"/>
      <c r="B202" s="4"/>
      <c r="C202" s="50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57"/>
      <c r="B203" s="4"/>
      <c r="C203" s="50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57"/>
      <c r="B204" s="4"/>
      <c r="C204" s="50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57"/>
      <c r="B205" s="4"/>
      <c r="C205" s="50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57"/>
      <c r="B206" s="4"/>
      <c r="C206" s="50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57"/>
      <c r="B207" s="4"/>
      <c r="C207" s="50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57"/>
      <c r="B208" s="4"/>
      <c r="C208" s="50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57"/>
      <c r="B209" s="4"/>
      <c r="C209" s="50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57"/>
      <c r="B210" s="4"/>
      <c r="C210" s="50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57"/>
      <c r="B211" s="4"/>
      <c r="C211" s="50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57"/>
      <c r="B212" s="4"/>
      <c r="C212" s="50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57"/>
      <c r="B213" s="4"/>
      <c r="C213" s="50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57"/>
      <c r="B214" s="4"/>
      <c r="C214" s="50"/>
      <c r="D214" s="4"/>
      <c r="E214" s="4"/>
      <c r="F214" s="4"/>
      <c r="G214" s="4"/>
      <c r="H214" s="4"/>
      <c r="I214" s="4"/>
      <c r="J214" s="4"/>
    </row>
    <row r="215" spans="1:10" s="61" customFormat="1" x14ac:dyDescent="0.25">
      <c r="A215" s="57"/>
      <c r="B215" s="4"/>
      <c r="C215" s="50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57"/>
      <c r="B216" s="4"/>
      <c r="C216" s="50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50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50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50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50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50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50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50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50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50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50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50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50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50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50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50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50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50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50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50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50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50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50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50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50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50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50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50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50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50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50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50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50"/>
      <c r="D248" s="4"/>
      <c r="E248" s="4"/>
      <c r="F248" s="4"/>
      <c r="G248" s="4"/>
      <c r="H248" s="4"/>
      <c r="I248" s="4"/>
      <c r="J248" s="4"/>
    </row>
    <row r="249" spans="1:10" s="6" customFormat="1" ht="18.75" customHeight="1" x14ac:dyDescent="0.25">
      <c r="A249" s="1"/>
      <c r="B249" s="4"/>
      <c r="C249" s="50"/>
      <c r="D249" s="4"/>
      <c r="E249" s="4"/>
      <c r="F249" s="4"/>
      <c r="G249" s="4"/>
      <c r="H249" s="4"/>
      <c r="I249" s="4"/>
      <c r="J249" s="4"/>
    </row>
  </sheetData>
  <mergeCells count="10">
    <mergeCell ref="A91:B93"/>
    <mergeCell ref="D96:E96"/>
    <mergeCell ref="D97:E97"/>
    <mergeCell ref="H98:J98"/>
    <mergeCell ref="A7:J7"/>
    <mergeCell ref="A8:J8"/>
    <mergeCell ref="A9:J9"/>
    <mergeCell ref="A10:J10"/>
    <mergeCell ref="A88:E88"/>
    <mergeCell ref="A89:E89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5:K249"/>
  <sheetViews>
    <sheetView showGridLines="0" view="pageBreakPreview" topLeftCell="A73" zoomScale="70" zoomScaleNormal="70" zoomScaleSheetLayoutView="70" workbookViewId="0">
      <selection activeCell="B82" sqref="B82"/>
    </sheetView>
  </sheetViews>
  <sheetFormatPr baseColWidth="10" defaultColWidth="11.42578125" defaultRowHeight="15" x14ac:dyDescent="0.25"/>
  <cols>
    <col min="1" max="1" width="30.42578125" style="1" customWidth="1"/>
    <col min="2" max="2" width="56.42578125" style="4" bestFit="1" customWidth="1"/>
    <col min="3" max="3" width="45.85546875" style="50" bestFit="1" customWidth="1"/>
    <col min="4" max="4" width="31.4257812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62"/>
      <c r="C6" s="6"/>
      <c r="D6" s="62"/>
      <c r="E6" s="62"/>
      <c r="F6" s="62"/>
      <c r="G6" s="62"/>
      <c r="H6" s="62"/>
      <c r="I6" s="62"/>
      <c r="J6" s="62"/>
    </row>
    <row r="7" spans="1:10" ht="21" x14ac:dyDescent="0.35">
      <c r="A7" s="209" t="s">
        <v>0</v>
      </c>
      <c r="B7" s="209"/>
      <c r="C7" s="209"/>
      <c r="D7" s="209"/>
      <c r="E7" s="209"/>
      <c r="F7" s="209"/>
      <c r="G7" s="209"/>
      <c r="H7" s="209"/>
      <c r="I7" s="209"/>
      <c r="J7" s="209"/>
    </row>
    <row r="8" spans="1:10" ht="21" x14ac:dyDescent="0.35">
      <c r="A8" s="209" t="s">
        <v>1</v>
      </c>
      <c r="B8" s="209"/>
      <c r="C8" s="209"/>
      <c r="D8" s="209"/>
      <c r="E8" s="209"/>
      <c r="F8" s="209"/>
      <c r="G8" s="209"/>
      <c r="H8" s="209"/>
      <c r="I8" s="209"/>
      <c r="J8" s="209"/>
    </row>
    <row r="9" spans="1:10" ht="21" x14ac:dyDescent="0.35">
      <c r="A9" s="210">
        <v>45351</v>
      </c>
      <c r="B9" s="210"/>
      <c r="C9" s="210"/>
      <c r="D9" s="210"/>
      <c r="E9" s="210"/>
      <c r="F9" s="210"/>
      <c r="G9" s="210"/>
      <c r="H9" s="210"/>
      <c r="I9" s="210"/>
      <c r="J9" s="210"/>
    </row>
    <row r="10" spans="1:10" ht="21" x14ac:dyDescent="0.35">
      <c r="A10" s="210" t="s">
        <v>2</v>
      </c>
      <c r="B10" s="210"/>
      <c r="C10" s="210"/>
      <c r="D10" s="210"/>
      <c r="E10" s="210"/>
      <c r="F10" s="210"/>
      <c r="G10" s="210"/>
      <c r="H10" s="210"/>
      <c r="I10" s="210"/>
      <c r="J10" s="210"/>
    </row>
    <row r="12" spans="1:10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8" customFormat="1" ht="35.25" customHeight="1" x14ac:dyDescent="0.25">
      <c r="A13" s="9" t="s">
        <v>13</v>
      </c>
      <c r="B13" s="10" t="s">
        <v>14</v>
      </c>
      <c r="C13" s="11" t="s">
        <v>15</v>
      </c>
      <c r="D13" s="10" t="s">
        <v>16</v>
      </c>
      <c r="E13" s="12">
        <v>42615</v>
      </c>
      <c r="F13" s="13">
        <v>399998.76</v>
      </c>
      <c r="G13" s="14">
        <v>46387</v>
      </c>
      <c r="H13" s="15">
        <v>0</v>
      </c>
      <c r="I13" s="16">
        <f t="shared" ref="I13:I71" si="0">F13-H13</f>
        <v>399998.76</v>
      </c>
      <c r="J13" s="17" t="s">
        <v>17</v>
      </c>
    </row>
    <row r="14" spans="1:10" s="24" customFormat="1" ht="21" customHeight="1" x14ac:dyDescent="0.25">
      <c r="A14" s="9" t="s">
        <v>18</v>
      </c>
      <c r="B14" s="18" t="s">
        <v>19</v>
      </c>
      <c r="C14" s="19" t="s">
        <v>15</v>
      </c>
      <c r="D14" s="18" t="s">
        <v>20</v>
      </c>
      <c r="E14" s="20">
        <v>41663</v>
      </c>
      <c r="F14" s="21">
        <v>1770</v>
      </c>
      <c r="G14" s="22">
        <v>42004</v>
      </c>
      <c r="H14" s="23">
        <v>0</v>
      </c>
      <c r="I14" s="16">
        <f t="shared" si="0"/>
        <v>1770</v>
      </c>
      <c r="J14" s="17" t="s">
        <v>17</v>
      </c>
    </row>
    <row r="15" spans="1:10" s="24" customFormat="1" ht="21" customHeight="1" x14ac:dyDescent="0.25">
      <c r="A15" s="9" t="s">
        <v>21</v>
      </c>
      <c r="B15" s="25" t="s">
        <v>22</v>
      </c>
      <c r="C15" s="19" t="s">
        <v>23</v>
      </c>
      <c r="D15" s="18" t="s">
        <v>24</v>
      </c>
      <c r="E15" s="20">
        <v>41759</v>
      </c>
      <c r="F15" s="21">
        <v>11294</v>
      </c>
      <c r="G15" s="22">
        <v>42004</v>
      </c>
      <c r="H15" s="23">
        <v>0</v>
      </c>
      <c r="I15" s="16">
        <f t="shared" si="0"/>
        <v>11294</v>
      </c>
      <c r="J15" s="17" t="s">
        <v>17</v>
      </c>
    </row>
    <row r="16" spans="1:10" s="24" customFormat="1" ht="21" customHeight="1" x14ac:dyDescent="0.25">
      <c r="A16" s="9" t="s">
        <v>25</v>
      </c>
      <c r="B16" s="25" t="s">
        <v>22</v>
      </c>
      <c r="C16" s="19" t="s">
        <v>23</v>
      </c>
      <c r="D16" s="18" t="s">
        <v>26</v>
      </c>
      <c r="E16" s="20">
        <v>41851</v>
      </c>
      <c r="F16" s="21">
        <v>15679.3</v>
      </c>
      <c r="G16" s="22">
        <v>42004</v>
      </c>
      <c r="H16" s="23">
        <v>0</v>
      </c>
      <c r="I16" s="16">
        <f t="shared" si="0"/>
        <v>15679.3</v>
      </c>
      <c r="J16" s="17" t="s">
        <v>17</v>
      </c>
    </row>
    <row r="17" spans="1:10" s="24" customFormat="1" ht="21" customHeight="1" x14ac:dyDescent="0.25">
      <c r="A17" s="9" t="s">
        <v>25</v>
      </c>
      <c r="B17" s="25" t="s">
        <v>22</v>
      </c>
      <c r="C17" s="19" t="s">
        <v>23</v>
      </c>
      <c r="D17" s="18" t="s">
        <v>27</v>
      </c>
      <c r="E17" s="20">
        <v>41944</v>
      </c>
      <c r="F17" s="21">
        <v>16241.04</v>
      </c>
      <c r="G17" s="22">
        <v>42004</v>
      </c>
      <c r="H17" s="23">
        <v>0</v>
      </c>
      <c r="I17" s="16">
        <f t="shared" si="0"/>
        <v>16241.04</v>
      </c>
      <c r="J17" s="17" t="s">
        <v>17</v>
      </c>
    </row>
    <row r="18" spans="1:10" s="24" customFormat="1" ht="21" customHeight="1" x14ac:dyDescent="0.25">
      <c r="A18" s="9" t="s">
        <v>21</v>
      </c>
      <c r="B18" s="25" t="s">
        <v>22</v>
      </c>
      <c r="C18" s="19" t="s">
        <v>23</v>
      </c>
      <c r="D18" s="18" t="s">
        <v>28</v>
      </c>
      <c r="E18" s="20">
        <v>42035</v>
      </c>
      <c r="F18" s="21">
        <v>9023.2999999999993</v>
      </c>
      <c r="G18" s="22">
        <v>42369</v>
      </c>
      <c r="H18" s="23">
        <v>0</v>
      </c>
      <c r="I18" s="16">
        <f t="shared" si="0"/>
        <v>9023.2999999999993</v>
      </c>
      <c r="J18" s="17" t="s">
        <v>17</v>
      </c>
    </row>
    <row r="19" spans="1:10" s="24" customFormat="1" ht="21" customHeight="1" x14ac:dyDescent="0.25">
      <c r="A19" s="9" t="s">
        <v>18</v>
      </c>
      <c r="B19" s="18" t="s">
        <v>19</v>
      </c>
      <c r="C19" s="19" t="s">
        <v>15</v>
      </c>
      <c r="D19" s="18" t="s">
        <v>29</v>
      </c>
      <c r="E19" s="20">
        <v>42051</v>
      </c>
      <c r="F19" s="21">
        <v>10030</v>
      </c>
      <c r="G19" s="22">
        <v>42369</v>
      </c>
      <c r="H19" s="23">
        <v>0</v>
      </c>
      <c r="I19" s="16">
        <f t="shared" si="0"/>
        <v>10030</v>
      </c>
      <c r="J19" s="17" t="s">
        <v>17</v>
      </c>
    </row>
    <row r="20" spans="1:10" s="24" customFormat="1" ht="21" customHeight="1" x14ac:dyDescent="0.25">
      <c r="A20" s="9" t="s">
        <v>18</v>
      </c>
      <c r="B20" s="18" t="s">
        <v>19</v>
      </c>
      <c r="C20" s="19" t="s">
        <v>15</v>
      </c>
      <c r="D20" s="18" t="s">
        <v>30</v>
      </c>
      <c r="E20" s="20">
        <v>42055</v>
      </c>
      <c r="F20" s="21">
        <v>47790</v>
      </c>
      <c r="G20" s="22">
        <v>42369</v>
      </c>
      <c r="H20" s="23">
        <v>0</v>
      </c>
      <c r="I20" s="16">
        <f t="shared" si="0"/>
        <v>47790</v>
      </c>
      <c r="J20" s="17" t="s">
        <v>17</v>
      </c>
    </row>
    <row r="21" spans="1:10" s="24" customFormat="1" ht="21" customHeight="1" x14ac:dyDescent="0.25">
      <c r="A21" s="9" t="s">
        <v>18</v>
      </c>
      <c r="B21" s="18" t="s">
        <v>19</v>
      </c>
      <c r="C21" s="19" t="s">
        <v>15</v>
      </c>
      <c r="D21" s="18" t="s">
        <v>31</v>
      </c>
      <c r="E21" s="20">
        <v>42055</v>
      </c>
      <c r="F21" s="21">
        <v>24780</v>
      </c>
      <c r="G21" s="22">
        <v>42369</v>
      </c>
      <c r="H21" s="23">
        <v>0</v>
      </c>
      <c r="I21" s="16">
        <f t="shared" si="0"/>
        <v>24780</v>
      </c>
      <c r="J21" s="17" t="s">
        <v>17</v>
      </c>
    </row>
    <row r="22" spans="1:10" s="24" customFormat="1" ht="21" customHeight="1" x14ac:dyDescent="0.25">
      <c r="A22" s="9" t="s">
        <v>18</v>
      </c>
      <c r="B22" s="18" t="s">
        <v>19</v>
      </c>
      <c r="C22" s="19" t="s">
        <v>15</v>
      </c>
      <c r="D22" s="18" t="s">
        <v>32</v>
      </c>
      <c r="E22" s="20">
        <v>42055</v>
      </c>
      <c r="F22" s="21">
        <v>58292</v>
      </c>
      <c r="G22" s="22">
        <v>42369</v>
      </c>
      <c r="H22" s="23">
        <v>0</v>
      </c>
      <c r="I22" s="16">
        <f t="shared" si="0"/>
        <v>58292</v>
      </c>
      <c r="J22" s="17" t="s">
        <v>17</v>
      </c>
    </row>
    <row r="23" spans="1:10" s="24" customFormat="1" ht="21" customHeight="1" x14ac:dyDescent="0.25">
      <c r="A23" s="9" t="s">
        <v>33</v>
      </c>
      <c r="B23" s="18" t="s">
        <v>34</v>
      </c>
      <c r="C23" s="19" t="s">
        <v>35</v>
      </c>
      <c r="D23" s="18" t="s">
        <v>36</v>
      </c>
      <c r="E23" s="20">
        <v>42060</v>
      </c>
      <c r="F23" s="21">
        <v>24242.39</v>
      </c>
      <c r="G23" s="22">
        <v>42369</v>
      </c>
      <c r="H23" s="23">
        <v>0</v>
      </c>
      <c r="I23" s="16">
        <f t="shared" si="0"/>
        <v>24242.39</v>
      </c>
      <c r="J23" s="17" t="s">
        <v>17</v>
      </c>
    </row>
    <row r="24" spans="1:10" s="24" customFormat="1" ht="21" customHeight="1" x14ac:dyDescent="0.25">
      <c r="A24" s="9" t="s">
        <v>25</v>
      </c>
      <c r="B24" s="25" t="s">
        <v>22</v>
      </c>
      <c r="C24" s="19" t="s">
        <v>23</v>
      </c>
      <c r="D24" s="18" t="s">
        <v>37</v>
      </c>
      <c r="E24" s="20">
        <v>42063</v>
      </c>
      <c r="F24" s="21">
        <v>9780</v>
      </c>
      <c r="G24" s="22">
        <v>42369</v>
      </c>
      <c r="H24" s="23">
        <v>0</v>
      </c>
      <c r="I24" s="16">
        <f t="shared" si="0"/>
        <v>9780</v>
      </c>
      <c r="J24" s="17" t="s">
        <v>17</v>
      </c>
    </row>
    <row r="25" spans="1:10" s="24" customFormat="1" ht="21" customHeight="1" x14ac:dyDescent="0.25">
      <c r="A25" s="9" t="s">
        <v>38</v>
      </c>
      <c r="B25" s="18" t="s">
        <v>39</v>
      </c>
      <c r="C25" s="19" t="s">
        <v>35</v>
      </c>
      <c r="D25" s="18" t="s">
        <v>40</v>
      </c>
      <c r="E25" s="20">
        <v>42068</v>
      </c>
      <c r="F25" s="21">
        <v>1600</v>
      </c>
      <c r="G25" s="22">
        <v>42369</v>
      </c>
      <c r="H25" s="23">
        <v>0</v>
      </c>
      <c r="I25" s="16">
        <f t="shared" si="0"/>
        <v>1600</v>
      </c>
      <c r="J25" s="17" t="s">
        <v>17</v>
      </c>
    </row>
    <row r="26" spans="1:10" s="24" customFormat="1" ht="21" customHeight="1" x14ac:dyDescent="0.25">
      <c r="A26" s="9" t="s">
        <v>18</v>
      </c>
      <c r="B26" s="18" t="s">
        <v>19</v>
      </c>
      <c r="C26" s="19" t="s">
        <v>15</v>
      </c>
      <c r="D26" s="18" t="s">
        <v>41</v>
      </c>
      <c r="E26" s="20">
        <v>42073</v>
      </c>
      <c r="F26" s="21">
        <v>164728</v>
      </c>
      <c r="G26" s="22">
        <v>42369</v>
      </c>
      <c r="H26" s="23">
        <v>0</v>
      </c>
      <c r="I26" s="16">
        <f t="shared" si="0"/>
        <v>164728</v>
      </c>
      <c r="J26" s="17" t="s">
        <v>17</v>
      </c>
    </row>
    <row r="27" spans="1:10" s="24" customFormat="1" ht="21" customHeight="1" x14ac:dyDescent="0.25">
      <c r="A27" s="9" t="s">
        <v>33</v>
      </c>
      <c r="B27" s="18" t="s">
        <v>34</v>
      </c>
      <c r="C27" s="19" t="s">
        <v>42</v>
      </c>
      <c r="D27" s="18" t="s">
        <v>43</v>
      </c>
      <c r="E27" s="20">
        <v>42081</v>
      </c>
      <c r="F27" s="21">
        <v>62040.86</v>
      </c>
      <c r="G27" s="22">
        <v>42369</v>
      </c>
      <c r="H27" s="23">
        <v>0</v>
      </c>
      <c r="I27" s="16">
        <f t="shared" si="0"/>
        <v>62040.86</v>
      </c>
      <c r="J27" s="17" t="s">
        <v>17</v>
      </c>
    </row>
    <row r="28" spans="1:10" s="24" customFormat="1" ht="21" customHeight="1" x14ac:dyDescent="0.25">
      <c r="A28" s="9" t="s">
        <v>44</v>
      </c>
      <c r="B28" s="18" t="s">
        <v>45</v>
      </c>
      <c r="C28" s="19" t="s">
        <v>46</v>
      </c>
      <c r="D28" s="18" t="s">
        <v>47</v>
      </c>
      <c r="E28" s="20">
        <v>42081</v>
      </c>
      <c r="F28" s="21">
        <v>83796.52</v>
      </c>
      <c r="G28" s="22">
        <v>42369</v>
      </c>
      <c r="H28" s="23">
        <v>0</v>
      </c>
      <c r="I28" s="16">
        <f t="shared" si="0"/>
        <v>83796.52</v>
      </c>
      <c r="J28" s="17" t="s">
        <v>17</v>
      </c>
    </row>
    <row r="29" spans="1:10" s="24" customFormat="1" ht="21" customHeight="1" x14ac:dyDescent="0.25">
      <c r="A29" s="9" t="s">
        <v>44</v>
      </c>
      <c r="B29" s="18" t="s">
        <v>45</v>
      </c>
      <c r="C29" s="19" t="s">
        <v>15</v>
      </c>
      <c r="D29" s="18" t="s">
        <v>48</v>
      </c>
      <c r="E29" s="20">
        <v>42084</v>
      </c>
      <c r="F29" s="21">
        <v>55719.6</v>
      </c>
      <c r="G29" s="22">
        <v>42369</v>
      </c>
      <c r="H29" s="23">
        <v>0</v>
      </c>
      <c r="I29" s="16">
        <f t="shared" si="0"/>
        <v>55719.6</v>
      </c>
      <c r="J29" s="17" t="s">
        <v>17</v>
      </c>
    </row>
    <row r="30" spans="1:10" s="24" customFormat="1" ht="21" customHeight="1" x14ac:dyDescent="0.25">
      <c r="A30" s="9" t="s">
        <v>18</v>
      </c>
      <c r="B30" s="18" t="s">
        <v>19</v>
      </c>
      <c r="C30" s="19" t="s">
        <v>15</v>
      </c>
      <c r="D30" s="18" t="s">
        <v>49</v>
      </c>
      <c r="E30" s="20">
        <v>42086</v>
      </c>
      <c r="F30" s="21">
        <v>116088.4</v>
      </c>
      <c r="G30" s="22">
        <v>42369</v>
      </c>
      <c r="H30" s="23">
        <v>0</v>
      </c>
      <c r="I30" s="16">
        <f t="shared" si="0"/>
        <v>116088.4</v>
      </c>
      <c r="J30" s="17" t="s">
        <v>17</v>
      </c>
    </row>
    <row r="31" spans="1:10" s="24" customFormat="1" ht="21" customHeight="1" x14ac:dyDescent="0.25">
      <c r="A31" s="9" t="s">
        <v>38</v>
      </c>
      <c r="B31" s="18" t="s">
        <v>39</v>
      </c>
      <c r="C31" s="19" t="s">
        <v>35</v>
      </c>
      <c r="D31" s="18" t="s">
        <v>50</v>
      </c>
      <c r="E31" s="20">
        <v>42087</v>
      </c>
      <c r="F31" s="21">
        <v>1800</v>
      </c>
      <c r="G31" s="22">
        <v>42369</v>
      </c>
      <c r="H31" s="23">
        <v>0</v>
      </c>
      <c r="I31" s="16">
        <f t="shared" si="0"/>
        <v>1800</v>
      </c>
      <c r="J31" s="17" t="s">
        <v>17</v>
      </c>
    </row>
    <row r="32" spans="1:10" s="24" customFormat="1" ht="21" customHeight="1" x14ac:dyDescent="0.25">
      <c r="A32" s="9" t="s">
        <v>21</v>
      </c>
      <c r="B32" s="25" t="s">
        <v>22</v>
      </c>
      <c r="C32" s="19" t="s">
        <v>23</v>
      </c>
      <c r="D32" s="18" t="s">
        <v>51</v>
      </c>
      <c r="E32" s="20">
        <v>42094</v>
      </c>
      <c r="F32" s="21">
        <v>12881.5</v>
      </c>
      <c r="G32" s="22">
        <v>42369</v>
      </c>
      <c r="H32" s="23">
        <v>0</v>
      </c>
      <c r="I32" s="16">
        <f t="shared" si="0"/>
        <v>12881.5</v>
      </c>
      <c r="J32" s="17" t="s">
        <v>17</v>
      </c>
    </row>
    <row r="33" spans="1:10" s="24" customFormat="1" ht="21" customHeight="1" x14ac:dyDescent="0.25">
      <c r="A33" s="9" t="s">
        <v>21</v>
      </c>
      <c r="B33" s="25" t="s">
        <v>22</v>
      </c>
      <c r="C33" s="19" t="s">
        <v>23</v>
      </c>
      <c r="D33" s="18" t="s">
        <v>52</v>
      </c>
      <c r="E33" s="20">
        <v>42094</v>
      </c>
      <c r="F33" s="21">
        <v>13330</v>
      </c>
      <c r="G33" s="22">
        <v>42369</v>
      </c>
      <c r="H33" s="23">
        <v>0</v>
      </c>
      <c r="I33" s="16">
        <f t="shared" si="0"/>
        <v>13330</v>
      </c>
      <c r="J33" s="17" t="s">
        <v>17</v>
      </c>
    </row>
    <row r="34" spans="1:10" s="24" customFormat="1" ht="21" customHeight="1" x14ac:dyDescent="0.25">
      <c r="A34" s="9" t="s">
        <v>21</v>
      </c>
      <c r="B34" s="25" t="s">
        <v>22</v>
      </c>
      <c r="C34" s="19" t="s">
        <v>23</v>
      </c>
      <c r="D34" s="18" t="s">
        <v>53</v>
      </c>
      <c r="E34" s="20">
        <v>42155</v>
      </c>
      <c r="F34" s="21">
        <v>18995</v>
      </c>
      <c r="G34" s="22">
        <v>42369</v>
      </c>
      <c r="H34" s="23">
        <v>0</v>
      </c>
      <c r="I34" s="16">
        <f t="shared" si="0"/>
        <v>18995</v>
      </c>
      <c r="J34" s="17" t="s">
        <v>17</v>
      </c>
    </row>
    <row r="35" spans="1:10" s="24" customFormat="1" ht="21" customHeight="1" x14ac:dyDescent="0.25">
      <c r="A35" s="9" t="s">
        <v>25</v>
      </c>
      <c r="B35" s="25" t="s">
        <v>22</v>
      </c>
      <c r="C35" s="19" t="s">
        <v>23</v>
      </c>
      <c r="D35" s="18" t="s">
        <v>54</v>
      </c>
      <c r="E35" s="20">
        <v>42156</v>
      </c>
      <c r="F35" s="21">
        <v>12438</v>
      </c>
      <c r="G35" s="22">
        <v>42369</v>
      </c>
      <c r="H35" s="23">
        <v>0</v>
      </c>
      <c r="I35" s="16">
        <f t="shared" si="0"/>
        <v>12438</v>
      </c>
      <c r="J35" s="17" t="s">
        <v>17</v>
      </c>
    </row>
    <row r="36" spans="1:10" s="24" customFormat="1" ht="21" customHeight="1" x14ac:dyDescent="0.25">
      <c r="A36" s="9" t="s">
        <v>55</v>
      </c>
      <c r="B36" s="18" t="s">
        <v>56</v>
      </c>
      <c r="C36" s="19" t="s">
        <v>57</v>
      </c>
      <c r="D36" s="18" t="s">
        <v>58</v>
      </c>
      <c r="E36" s="20">
        <v>42164</v>
      </c>
      <c r="F36" s="21">
        <v>4720</v>
      </c>
      <c r="G36" s="22">
        <v>42369</v>
      </c>
      <c r="H36" s="23">
        <v>0</v>
      </c>
      <c r="I36" s="16">
        <f t="shared" si="0"/>
        <v>4720</v>
      </c>
      <c r="J36" s="17" t="s">
        <v>17</v>
      </c>
    </row>
    <row r="37" spans="1:10" s="24" customFormat="1" ht="21" customHeight="1" x14ac:dyDescent="0.25">
      <c r="A37" s="9" t="s">
        <v>55</v>
      </c>
      <c r="B37" s="18" t="s">
        <v>56</v>
      </c>
      <c r="C37" s="19" t="s">
        <v>57</v>
      </c>
      <c r="D37" s="18" t="s">
        <v>59</v>
      </c>
      <c r="E37" s="20">
        <v>42164</v>
      </c>
      <c r="F37" s="21">
        <v>23246</v>
      </c>
      <c r="G37" s="22">
        <v>42369</v>
      </c>
      <c r="H37" s="23">
        <v>0</v>
      </c>
      <c r="I37" s="16">
        <f t="shared" si="0"/>
        <v>23246</v>
      </c>
      <c r="J37" s="17" t="s">
        <v>17</v>
      </c>
    </row>
    <row r="38" spans="1:10" s="24" customFormat="1" ht="21" customHeight="1" x14ac:dyDescent="0.25">
      <c r="A38" s="9" t="s">
        <v>55</v>
      </c>
      <c r="B38" s="18" t="s">
        <v>56</v>
      </c>
      <c r="C38" s="19" t="s">
        <v>57</v>
      </c>
      <c r="D38" s="18" t="s">
        <v>60</v>
      </c>
      <c r="E38" s="20">
        <v>42167</v>
      </c>
      <c r="F38" s="21">
        <v>32951.5</v>
      </c>
      <c r="G38" s="22">
        <v>42369</v>
      </c>
      <c r="H38" s="23">
        <v>0</v>
      </c>
      <c r="I38" s="16">
        <f t="shared" si="0"/>
        <v>32951.5</v>
      </c>
      <c r="J38" s="17" t="s">
        <v>17</v>
      </c>
    </row>
    <row r="39" spans="1:10" s="24" customFormat="1" ht="21" customHeight="1" x14ac:dyDescent="0.25">
      <c r="A39" s="9" t="s">
        <v>21</v>
      </c>
      <c r="B39" s="25" t="s">
        <v>22</v>
      </c>
      <c r="C39" s="19" t="s">
        <v>23</v>
      </c>
      <c r="D39" s="18" t="s">
        <v>61</v>
      </c>
      <c r="E39" s="20">
        <v>42185</v>
      </c>
      <c r="F39" s="21">
        <v>30635</v>
      </c>
      <c r="G39" s="22">
        <v>42369</v>
      </c>
      <c r="H39" s="23">
        <v>0</v>
      </c>
      <c r="I39" s="16">
        <f t="shared" si="0"/>
        <v>30635</v>
      </c>
      <c r="J39" s="17" t="s">
        <v>17</v>
      </c>
    </row>
    <row r="40" spans="1:10" s="24" customFormat="1" ht="21" customHeight="1" x14ac:dyDescent="0.25">
      <c r="A40" s="9" t="s">
        <v>21</v>
      </c>
      <c r="B40" s="25" t="s">
        <v>22</v>
      </c>
      <c r="C40" s="19" t="s">
        <v>23</v>
      </c>
      <c r="D40" s="18" t="s">
        <v>62</v>
      </c>
      <c r="E40" s="20">
        <v>42185</v>
      </c>
      <c r="F40" s="21">
        <v>11469.75</v>
      </c>
      <c r="G40" s="22">
        <v>42369</v>
      </c>
      <c r="H40" s="23">
        <v>0</v>
      </c>
      <c r="I40" s="16">
        <f t="shared" si="0"/>
        <v>11469.75</v>
      </c>
      <c r="J40" s="17" t="s">
        <v>17</v>
      </c>
    </row>
    <row r="41" spans="1:10" s="24" customFormat="1" ht="21" customHeight="1" x14ac:dyDescent="0.25">
      <c r="A41" s="9" t="s">
        <v>33</v>
      </c>
      <c r="B41" s="18" t="s">
        <v>34</v>
      </c>
      <c r="C41" s="19" t="s">
        <v>42</v>
      </c>
      <c r="D41" s="18" t="s">
        <v>63</v>
      </c>
      <c r="E41" s="20">
        <v>42187</v>
      </c>
      <c r="F41" s="21">
        <v>39152.400000000001</v>
      </c>
      <c r="G41" s="22">
        <v>42369</v>
      </c>
      <c r="H41" s="23">
        <v>0</v>
      </c>
      <c r="I41" s="16">
        <f t="shared" si="0"/>
        <v>39152.400000000001</v>
      </c>
      <c r="J41" s="17" t="s">
        <v>17</v>
      </c>
    </row>
    <row r="42" spans="1:10" s="24" customFormat="1" ht="21" customHeight="1" x14ac:dyDescent="0.25">
      <c r="A42" s="9" t="s">
        <v>55</v>
      </c>
      <c r="B42" s="18" t="s">
        <v>56</v>
      </c>
      <c r="C42" s="19" t="str">
        <f>VLOOKUP(B42,'[1]cuentas por pagar Sept. 2022'!A61:I365,2,FALSE)</f>
        <v>MEDIO MOTOR</v>
      </c>
      <c r="D42" s="18" t="s">
        <v>64</v>
      </c>
      <c r="E42" s="20">
        <v>42198</v>
      </c>
      <c r="F42" s="21">
        <v>119681.5</v>
      </c>
      <c r="G42" s="22">
        <v>42369</v>
      </c>
      <c r="H42" s="23">
        <v>0</v>
      </c>
      <c r="I42" s="16">
        <f t="shared" si="0"/>
        <v>119681.5</v>
      </c>
      <c r="J42" s="17" t="s">
        <v>17</v>
      </c>
    </row>
    <row r="43" spans="1:10" s="24" customFormat="1" ht="21" customHeight="1" x14ac:dyDescent="0.25">
      <c r="A43" s="9" t="s">
        <v>33</v>
      </c>
      <c r="B43" s="18" t="s">
        <v>34</v>
      </c>
      <c r="C43" s="19" t="s">
        <v>42</v>
      </c>
      <c r="D43" s="18" t="s">
        <v>65</v>
      </c>
      <c r="E43" s="20">
        <v>42219</v>
      </c>
      <c r="F43" s="21">
        <v>84324.01</v>
      </c>
      <c r="G43" s="22">
        <v>42369</v>
      </c>
      <c r="H43" s="23">
        <v>0</v>
      </c>
      <c r="I43" s="16">
        <f t="shared" si="0"/>
        <v>84324.01</v>
      </c>
      <c r="J43" s="17" t="s">
        <v>17</v>
      </c>
    </row>
    <row r="44" spans="1:10" s="24" customFormat="1" ht="21" customHeight="1" x14ac:dyDescent="0.25">
      <c r="A44" s="9" t="s">
        <v>55</v>
      </c>
      <c r="B44" s="18" t="s">
        <v>56</v>
      </c>
      <c r="C44" s="19" t="s">
        <v>57</v>
      </c>
      <c r="D44" s="18" t="s">
        <v>51</v>
      </c>
      <c r="E44" s="20">
        <v>42223</v>
      </c>
      <c r="F44" s="21">
        <v>88500</v>
      </c>
      <c r="G44" s="22">
        <v>42369</v>
      </c>
      <c r="H44" s="23">
        <v>0</v>
      </c>
      <c r="I44" s="16">
        <f t="shared" si="0"/>
        <v>88500</v>
      </c>
      <c r="J44" s="17" t="s">
        <v>17</v>
      </c>
    </row>
    <row r="45" spans="1:10" s="24" customFormat="1" ht="21" customHeight="1" x14ac:dyDescent="0.25">
      <c r="A45" s="9" t="s">
        <v>55</v>
      </c>
      <c r="B45" s="18" t="s">
        <v>56</v>
      </c>
      <c r="C45" s="19" t="s">
        <v>57</v>
      </c>
      <c r="D45" s="18" t="s">
        <v>66</v>
      </c>
      <c r="E45" s="20">
        <v>42223</v>
      </c>
      <c r="F45" s="21">
        <v>41300</v>
      </c>
      <c r="G45" s="22">
        <v>42369</v>
      </c>
      <c r="H45" s="23">
        <v>0</v>
      </c>
      <c r="I45" s="16">
        <f t="shared" si="0"/>
        <v>41300</v>
      </c>
      <c r="J45" s="17" t="s">
        <v>17</v>
      </c>
    </row>
    <row r="46" spans="1:10" s="24" customFormat="1" ht="21" customHeight="1" x14ac:dyDescent="0.25">
      <c r="A46" s="9" t="s">
        <v>33</v>
      </c>
      <c r="B46" s="18" t="s">
        <v>34</v>
      </c>
      <c r="C46" s="19" t="s">
        <v>42</v>
      </c>
      <c r="D46" s="18" t="s">
        <v>67</v>
      </c>
      <c r="E46" s="20">
        <v>42261</v>
      </c>
      <c r="F46" s="21">
        <v>3152.96</v>
      </c>
      <c r="G46" s="22">
        <v>42369</v>
      </c>
      <c r="H46" s="23">
        <v>0</v>
      </c>
      <c r="I46" s="16">
        <f t="shared" si="0"/>
        <v>3152.96</v>
      </c>
      <c r="J46" s="17" t="s">
        <v>17</v>
      </c>
    </row>
    <row r="47" spans="1:10" s="24" customFormat="1" ht="21" customHeight="1" x14ac:dyDescent="0.25">
      <c r="A47" s="9" t="s">
        <v>68</v>
      </c>
      <c r="B47" s="18" t="s">
        <v>69</v>
      </c>
      <c r="C47" s="19" t="str">
        <f>VLOOKUP(B47,'[1]cuentas por pagar Sept. 2022'!A13:I317,2,FALSE)</f>
        <v>USO HABIT. Y ALMUERZO</v>
      </c>
      <c r="D47" s="18" t="s">
        <v>70</v>
      </c>
      <c r="E47" s="20">
        <v>42307</v>
      </c>
      <c r="F47" s="21">
        <v>704150</v>
      </c>
      <c r="G47" s="22">
        <v>42369</v>
      </c>
      <c r="H47" s="23">
        <v>0</v>
      </c>
      <c r="I47" s="16">
        <f t="shared" si="0"/>
        <v>704150</v>
      </c>
      <c r="J47" s="17" t="s">
        <v>17</v>
      </c>
    </row>
    <row r="48" spans="1:10" s="24" customFormat="1" ht="21" customHeight="1" x14ac:dyDescent="0.25">
      <c r="A48" s="9" t="s">
        <v>68</v>
      </c>
      <c r="B48" s="18" t="s">
        <v>69</v>
      </c>
      <c r="C48" s="19" t="str">
        <f>VLOOKUP(B48,'[1]cuentas por pagar Sept. 2022'!A14:I318,2,FALSE)</f>
        <v>USO HABIT. Y ALMUERZO</v>
      </c>
      <c r="D48" s="18" t="s">
        <v>71</v>
      </c>
      <c r="E48" s="20">
        <v>42327</v>
      </c>
      <c r="F48" s="21">
        <v>11290</v>
      </c>
      <c r="G48" s="22">
        <v>42369</v>
      </c>
      <c r="H48" s="23">
        <v>0</v>
      </c>
      <c r="I48" s="16">
        <f t="shared" si="0"/>
        <v>11290</v>
      </c>
      <c r="J48" s="17" t="s">
        <v>17</v>
      </c>
    </row>
    <row r="49" spans="1:10" s="24" customFormat="1" ht="21" customHeight="1" x14ac:dyDescent="0.25">
      <c r="A49" s="9" t="s">
        <v>72</v>
      </c>
      <c r="B49" s="18" t="s">
        <v>73</v>
      </c>
      <c r="C49" s="19" t="s">
        <v>74</v>
      </c>
      <c r="D49" s="18" t="s">
        <v>75</v>
      </c>
      <c r="E49" s="20">
        <v>42367</v>
      </c>
      <c r="F49" s="21">
        <v>103840</v>
      </c>
      <c r="G49" s="22">
        <v>42369</v>
      </c>
      <c r="H49" s="23">
        <v>0</v>
      </c>
      <c r="I49" s="16">
        <f t="shared" si="0"/>
        <v>103840</v>
      </c>
      <c r="J49" s="17" t="s">
        <v>17</v>
      </c>
    </row>
    <row r="50" spans="1:10" s="24" customFormat="1" ht="21" customHeight="1" x14ac:dyDescent="0.25">
      <c r="A50" s="9" t="s">
        <v>76</v>
      </c>
      <c r="B50" s="18" t="s">
        <v>77</v>
      </c>
      <c r="C50" s="19" t="s">
        <v>78</v>
      </c>
      <c r="D50" s="18" t="s">
        <v>79</v>
      </c>
      <c r="E50" s="20">
        <v>42480</v>
      </c>
      <c r="F50" s="21">
        <v>37760</v>
      </c>
      <c r="G50" s="22">
        <v>42735</v>
      </c>
      <c r="H50" s="23">
        <v>0</v>
      </c>
      <c r="I50" s="16">
        <f t="shared" si="0"/>
        <v>37760</v>
      </c>
      <c r="J50" s="17" t="s">
        <v>17</v>
      </c>
    </row>
    <row r="51" spans="1:10" s="24" customFormat="1" ht="21" customHeight="1" x14ac:dyDescent="0.25">
      <c r="A51" s="9" t="s">
        <v>80</v>
      </c>
      <c r="B51" s="18" t="s">
        <v>81</v>
      </c>
      <c r="C51" s="19" t="s">
        <v>82</v>
      </c>
      <c r="D51" s="18" t="s">
        <v>83</v>
      </c>
      <c r="E51" s="20">
        <v>42504</v>
      </c>
      <c r="F51" s="21">
        <v>2242</v>
      </c>
      <c r="G51" s="22">
        <v>42735</v>
      </c>
      <c r="H51" s="23">
        <v>0</v>
      </c>
      <c r="I51" s="16">
        <f t="shared" si="0"/>
        <v>2242</v>
      </c>
      <c r="J51" s="17" t="s">
        <v>17</v>
      </c>
    </row>
    <row r="52" spans="1:10" s="24" customFormat="1" ht="21" customHeight="1" x14ac:dyDescent="0.25">
      <c r="A52" s="9" t="s">
        <v>38</v>
      </c>
      <c r="B52" s="18" t="s">
        <v>39</v>
      </c>
      <c r="C52" s="19" t="s">
        <v>35</v>
      </c>
      <c r="D52" s="18" t="s">
        <v>84</v>
      </c>
      <c r="E52" s="20">
        <v>42522</v>
      </c>
      <c r="F52" s="21">
        <v>1800</v>
      </c>
      <c r="G52" s="22">
        <v>42735</v>
      </c>
      <c r="H52" s="23">
        <v>0</v>
      </c>
      <c r="I52" s="16">
        <f t="shared" si="0"/>
        <v>1800</v>
      </c>
      <c r="J52" s="17" t="s">
        <v>17</v>
      </c>
    </row>
    <row r="53" spans="1:10" s="24" customFormat="1" ht="21" customHeight="1" x14ac:dyDescent="0.25">
      <c r="A53" s="9" t="s">
        <v>80</v>
      </c>
      <c r="B53" s="18" t="s">
        <v>81</v>
      </c>
      <c r="C53" s="19" t="s">
        <v>85</v>
      </c>
      <c r="D53" s="18" t="s">
        <v>86</v>
      </c>
      <c r="E53" s="20">
        <v>42570</v>
      </c>
      <c r="F53" s="21">
        <v>31388</v>
      </c>
      <c r="G53" s="22">
        <v>42735</v>
      </c>
      <c r="H53" s="23">
        <v>0</v>
      </c>
      <c r="I53" s="16">
        <f t="shared" si="0"/>
        <v>31388</v>
      </c>
      <c r="J53" s="17" t="s">
        <v>17</v>
      </c>
    </row>
    <row r="54" spans="1:10" s="24" customFormat="1" ht="21" customHeight="1" x14ac:dyDescent="0.25">
      <c r="A54" s="9" t="s">
        <v>76</v>
      </c>
      <c r="B54" s="18" t="s">
        <v>77</v>
      </c>
      <c r="C54" s="19" t="s">
        <v>78</v>
      </c>
      <c r="D54" s="18" t="s">
        <v>87</v>
      </c>
      <c r="E54" s="20">
        <v>42582</v>
      </c>
      <c r="F54" s="21">
        <v>56638.82</v>
      </c>
      <c r="G54" s="22">
        <v>42735</v>
      </c>
      <c r="H54" s="23">
        <v>0</v>
      </c>
      <c r="I54" s="16">
        <f t="shared" si="0"/>
        <v>56638.82</v>
      </c>
      <c r="J54" s="17" t="s">
        <v>17</v>
      </c>
    </row>
    <row r="55" spans="1:10" s="24" customFormat="1" ht="21" customHeight="1" x14ac:dyDescent="0.25">
      <c r="A55" s="9" t="s">
        <v>88</v>
      </c>
      <c r="B55" s="18" t="s">
        <v>89</v>
      </c>
      <c r="C55" s="19" t="str">
        <f>VLOOKUP(B55,'[1]cuentas por pagar Sept. 2022'!A15:I319,2,FALSE)</f>
        <v>ARCHIVO VERTICAL</v>
      </c>
      <c r="D55" s="18" t="s">
        <v>90</v>
      </c>
      <c r="E55" s="20">
        <v>42601</v>
      </c>
      <c r="F55" s="21">
        <v>101612.16</v>
      </c>
      <c r="G55" s="22">
        <v>42735</v>
      </c>
      <c r="H55" s="23">
        <v>0</v>
      </c>
      <c r="I55" s="16">
        <f t="shared" si="0"/>
        <v>101612.16</v>
      </c>
      <c r="J55" s="17" t="s">
        <v>17</v>
      </c>
    </row>
    <row r="56" spans="1:10" s="24" customFormat="1" ht="21" customHeight="1" x14ac:dyDescent="0.25">
      <c r="A56" s="9" t="s">
        <v>91</v>
      </c>
      <c r="B56" s="18" t="s">
        <v>92</v>
      </c>
      <c r="C56" s="19" t="str">
        <f>VLOOKUP(B56,'[1]cuentas por pagar Sept. 2022'!A28:I332,2,FALSE)</f>
        <v>EQUIPO DE OFICINA</v>
      </c>
      <c r="D56" s="18" t="s">
        <v>93</v>
      </c>
      <c r="E56" s="20">
        <v>42620</v>
      </c>
      <c r="F56" s="21">
        <v>10240</v>
      </c>
      <c r="G56" s="22">
        <v>42735</v>
      </c>
      <c r="H56" s="23">
        <v>0</v>
      </c>
      <c r="I56" s="16">
        <f t="shared" si="0"/>
        <v>10240</v>
      </c>
      <c r="J56" s="17" t="s">
        <v>17</v>
      </c>
    </row>
    <row r="57" spans="1:10" s="24" customFormat="1" ht="21" customHeight="1" x14ac:dyDescent="0.25">
      <c r="A57" s="9" t="s">
        <v>94</v>
      </c>
      <c r="B57" s="18" t="s">
        <v>95</v>
      </c>
      <c r="C57" s="19" t="str">
        <f>VLOOKUP(B57,'[1]cuentas por pagar Sept. 2022'!A56:I360,2,FALSE)</f>
        <v>PLATO Y DISCO FRICCION</v>
      </c>
      <c r="D57" s="18" t="s">
        <v>96</v>
      </c>
      <c r="E57" s="20">
        <v>42626</v>
      </c>
      <c r="F57" s="21">
        <v>18800.23</v>
      </c>
      <c r="G57" s="22">
        <v>42735</v>
      </c>
      <c r="H57" s="23">
        <v>0</v>
      </c>
      <c r="I57" s="16">
        <f t="shared" si="0"/>
        <v>18800.23</v>
      </c>
      <c r="J57" s="17" t="s">
        <v>17</v>
      </c>
    </row>
    <row r="58" spans="1:10" s="24" customFormat="1" ht="21" customHeight="1" x14ac:dyDescent="0.25">
      <c r="A58" s="9" t="s">
        <v>97</v>
      </c>
      <c r="B58" s="18" t="s">
        <v>98</v>
      </c>
      <c r="C58" s="19" t="s">
        <v>99</v>
      </c>
      <c r="D58" s="18" t="s">
        <v>100</v>
      </c>
      <c r="E58" s="20">
        <v>42626</v>
      </c>
      <c r="F58" s="21">
        <v>19942</v>
      </c>
      <c r="G58" s="22">
        <v>42735</v>
      </c>
      <c r="H58" s="23">
        <v>0</v>
      </c>
      <c r="I58" s="16">
        <f t="shared" si="0"/>
        <v>19942</v>
      </c>
      <c r="J58" s="17" t="s">
        <v>17</v>
      </c>
    </row>
    <row r="59" spans="1:10" s="24" customFormat="1" ht="39.75" customHeight="1" x14ac:dyDescent="0.25">
      <c r="A59" s="9" t="s">
        <v>80</v>
      </c>
      <c r="B59" s="18" t="s">
        <v>81</v>
      </c>
      <c r="C59" s="19" t="s">
        <v>101</v>
      </c>
      <c r="D59" s="18" t="s">
        <v>102</v>
      </c>
      <c r="E59" s="20">
        <v>42627</v>
      </c>
      <c r="F59" s="21">
        <v>126507.8</v>
      </c>
      <c r="G59" s="22">
        <v>42735</v>
      </c>
      <c r="H59" s="23">
        <v>0</v>
      </c>
      <c r="I59" s="16">
        <f t="shared" si="0"/>
        <v>126507.8</v>
      </c>
      <c r="J59" s="17" t="s">
        <v>17</v>
      </c>
    </row>
    <row r="60" spans="1:10" s="24" customFormat="1" ht="20.25" customHeight="1" x14ac:dyDescent="0.25">
      <c r="A60" s="9" t="s">
        <v>97</v>
      </c>
      <c r="B60" s="18" t="s">
        <v>103</v>
      </c>
      <c r="C60" s="19" t="s">
        <v>104</v>
      </c>
      <c r="D60" s="18" t="s">
        <v>105</v>
      </c>
      <c r="E60" s="20">
        <v>42627</v>
      </c>
      <c r="F60" s="21">
        <v>18585</v>
      </c>
      <c r="G60" s="22">
        <v>42735</v>
      </c>
      <c r="H60" s="23">
        <v>0</v>
      </c>
      <c r="I60" s="16">
        <f t="shared" si="0"/>
        <v>18585</v>
      </c>
      <c r="J60" s="17" t="s">
        <v>17</v>
      </c>
    </row>
    <row r="61" spans="1:10" s="24" customFormat="1" ht="20.25" customHeight="1" x14ac:dyDescent="0.25">
      <c r="A61" s="9">
        <v>101014334</v>
      </c>
      <c r="B61" s="18" t="s">
        <v>106</v>
      </c>
      <c r="C61" s="19" t="s">
        <v>107</v>
      </c>
      <c r="D61" s="18" t="s">
        <v>108</v>
      </c>
      <c r="E61" s="20">
        <v>42628</v>
      </c>
      <c r="F61" s="21">
        <v>259977.60000000001</v>
      </c>
      <c r="G61" s="22">
        <v>42735</v>
      </c>
      <c r="H61" s="23">
        <v>0</v>
      </c>
      <c r="I61" s="16">
        <f t="shared" si="0"/>
        <v>259977.60000000001</v>
      </c>
      <c r="J61" s="17" t="s">
        <v>17</v>
      </c>
    </row>
    <row r="62" spans="1:10" s="24" customFormat="1" ht="20.25" customHeight="1" x14ac:dyDescent="0.25">
      <c r="A62" s="9" t="s">
        <v>109</v>
      </c>
      <c r="B62" s="18" t="s">
        <v>98</v>
      </c>
      <c r="C62" s="19" t="s">
        <v>110</v>
      </c>
      <c r="D62" s="18" t="s">
        <v>111</v>
      </c>
      <c r="E62" s="20">
        <v>42628</v>
      </c>
      <c r="F62" s="21">
        <v>17700</v>
      </c>
      <c r="G62" s="22">
        <v>42735</v>
      </c>
      <c r="H62" s="23">
        <v>0</v>
      </c>
      <c r="I62" s="16">
        <f t="shared" si="0"/>
        <v>17700</v>
      </c>
      <c r="J62" s="17" t="s">
        <v>17</v>
      </c>
    </row>
    <row r="63" spans="1:10" s="24" customFormat="1" ht="21" customHeight="1" x14ac:dyDescent="0.25">
      <c r="A63" s="9" t="s">
        <v>112</v>
      </c>
      <c r="B63" s="25" t="s">
        <v>113</v>
      </c>
      <c r="C63" s="19" t="s">
        <v>114</v>
      </c>
      <c r="D63" s="18" t="s">
        <v>115</v>
      </c>
      <c r="E63" s="20">
        <v>42702</v>
      </c>
      <c r="F63" s="21">
        <v>128952</v>
      </c>
      <c r="G63" s="22">
        <v>42735</v>
      </c>
      <c r="H63" s="23">
        <v>0</v>
      </c>
      <c r="I63" s="16">
        <f t="shared" si="0"/>
        <v>128952</v>
      </c>
      <c r="J63" s="17" t="s">
        <v>17</v>
      </c>
    </row>
    <row r="64" spans="1:10" s="24" customFormat="1" ht="21" customHeight="1" x14ac:dyDescent="0.25">
      <c r="A64" s="9" t="s">
        <v>116</v>
      </c>
      <c r="B64" s="18" t="s">
        <v>117</v>
      </c>
      <c r="C64" s="19" t="str">
        <f>VLOOKUP(B64,'[1]cuentas por pagar Sept. 2022'!A47:I351,2,FALSE)</f>
        <v>MATERIALES DE OFICINA</v>
      </c>
      <c r="D64" s="18" t="s">
        <v>118</v>
      </c>
      <c r="E64" s="20">
        <v>42861</v>
      </c>
      <c r="F64" s="21">
        <v>432888.9</v>
      </c>
      <c r="G64" s="22">
        <v>43100</v>
      </c>
      <c r="H64" s="23">
        <v>0</v>
      </c>
      <c r="I64" s="16">
        <f t="shared" si="0"/>
        <v>432888.9</v>
      </c>
      <c r="J64" s="17" t="s">
        <v>17</v>
      </c>
    </row>
    <row r="65" spans="1:10" s="24" customFormat="1" ht="21" customHeight="1" x14ac:dyDescent="0.25">
      <c r="A65" s="9" t="s">
        <v>119</v>
      </c>
      <c r="B65" s="18" t="s">
        <v>120</v>
      </c>
      <c r="C65" s="19" t="str">
        <f>VLOOKUP(B65,'[1]cuentas por pagar Sept. 2022'!A38:I342,2,FALSE)</f>
        <v>REPARACION DE AIRE</v>
      </c>
      <c r="D65" s="18" t="s">
        <v>121</v>
      </c>
      <c r="E65" s="20">
        <v>42958</v>
      </c>
      <c r="F65" s="21">
        <v>94205.3</v>
      </c>
      <c r="G65" s="22">
        <v>43100</v>
      </c>
      <c r="H65" s="23">
        <v>0</v>
      </c>
      <c r="I65" s="16">
        <f t="shared" si="0"/>
        <v>94205.3</v>
      </c>
      <c r="J65" s="17" t="s">
        <v>17</v>
      </c>
    </row>
    <row r="66" spans="1:10" s="24" customFormat="1" ht="21" customHeight="1" x14ac:dyDescent="0.25">
      <c r="A66" s="9" t="s">
        <v>122</v>
      </c>
      <c r="B66" s="18" t="s">
        <v>123</v>
      </c>
      <c r="C66" s="19" t="s">
        <v>124</v>
      </c>
      <c r="D66" s="18" t="s">
        <v>125</v>
      </c>
      <c r="E66" s="20">
        <v>43634</v>
      </c>
      <c r="F66" s="21">
        <v>5705.3</v>
      </c>
      <c r="G66" s="22">
        <v>43830</v>
      </c>
      <c r="H66" s="23">
        <v>0</v>
      </c>
      <c r="I66" s="16">
        <f t="shared" si="0"/>
        <v>5705.3</v>
      </c>
      <c r="J66" s="17" t="s">
        <v>17</v>
      </c>
    </row>
    <row r="67" spans="1:10" s="24" customFormat="1" ht="32.25" customHeight="1" x14ac:dyDescent="0.25">
      <c r="A67" s="9" t="s">
        <v>122</v>
      </c>
      <c r="B67" s="18" t="s">
        <v>126</v>
      </c>
      <c r="C67" s="19" t="s">
        <v>124</v>
      </c>
      <c r="D67" s="18" t="s">
        <v>127</v>
      </c>
      <c r="E67" s="20">
        <v>43635</v>
      </c>
      <c r="F67" s="21">
        <v>7955.91</v>
      </c>
      <c r="G67" s="22">
        <v>43830</v>
      </c>
      <c r="H67" s="23">
        <v>0</v>
      </c>
      <c r="I67" s="16">
        <f t="shared" si="0"/>
        <v>7955.91</v>
      </c>
      <c r="J67" s="17" t="s">
        <v>17</v>
      </c>
    </row>
    <row r="68" spans="1:10" s="24" customFormat="1" ht="38.25" customHeight="1" x14ac:dyDescent="0.25">
      <c r="A68" s="9" t="s">
        <v>128</v>
      </c>
      <c r="B68" s="18" t="s">
        <v>129</v>
      </c>
      <c r="C68" s="19" t="s">
        <v>15</v>
      </c>
      <c r="D68" s="9">
        <v>16103</v>
      </c>
      <c r="E68" s="20">
        <v>43829</v>
      </c>
      <c r="F68" s="21">
        <v>12000</v>
      </c>
      <c r="G68" s="22">
        <v>43830</v>
      </c>
      <c r="H68" s="23">
        <v>0</v>
      </c>
      <c r="I68" s="16">
        <f t="shared" si="0"/>
        <v>12000</v>
      </c>
      <c r="J68" s="17" t="s">
        <v>17</v>
      </c>
    </row>
    <row r="69" spans="1:10" s="24" customFormat="1" ht="29.25" customHeight="1" x14ac:dyDescent="0.25">
      <c r="A69" s="9" t="s">
        <v>130</v>
      </c>
      <c r="B69" s="18" t="s">
        <v>131</v>
      </c>
      <c r="C69" s="19" t="str">
        <f>VLOOKUP(B69,'[1]cuentas por pagar Sept. 2022'!A37:I341,2,FALSE)</f>
        <v>ALQUILER</v>
      </c>
      <c r="D69" s="9">
        <v>100869379</v>
      </c>
      <c r="E69" s="26" t="s">
        <v>132</v>
      </c>
      <c r="F69" s="21">
        <v>2176823.88</v>
      </c>
      <c r="G69" s="27" t="s">
        <v>133</v>
      </c>
      <c r="H69" s="23">
        <v>0</v>
      </c>
      <c r="I69" s="16">
        <f t="shared" si="0"/>
        <v>2176823.88</v>
      </c>
      <c r="J69" s="17" t="s">
        <v>17</v>
      </c>
    </row>
    <row r="70" spans="1:10" s="24" customFormat="1" ht="29.25" customHeight="1" x14ac:dyDescent="0.25">
      <c r="A70" s="9" t="s">
        <v>134</v>
      </c>
      <c r="B70" s="18" t="s">
        <v>135</v>
      </c>
      <c r="C70" s="19" t="s">
        <v>136</v>
      </c>
      <c r="D70" s="18" t="s">
        <v>137</v>
      </c>
      <c r="E70" s="26" t="s">
        <v>133</v>
      </c>
      <c r="F70" s="21">
        <v>204968</v>
      </c>
      <c r="G70" s="27" t="s">
        <v>133</v>
      </c>
      <c r="H70" s="23">
        <v>0</v>
      </c>
      <c r="I70" s="16">
        <f t="shared" si="0"/>
        <v>204968</v>
      </c>
      <c r="J70" s="17" t="s">
        <v>17</v>
      </c>
    </row>
    <row r="71" spans="1:10" s="24" customFormat="1" ht="34.5" customHeight="1" x14ac:dyDescent="0.25">
      <c r="A71" s="9" t="s">
        <v>138</v>
      </c>
      <c r="B71" s="18" t="s">
        <v>139</v>
      </c>
      <c r="C71" s="19" t="s">
        <v>140</v>
      </c>
      <c r="D71" s="18" t="s">
        <v>141</v>
      </c>
      <c r="E71" s="26" t="s">
        <v>133</v>
      </c>
      <c r="F71" s="21">
        <v>143370</v>
      </c>
      <c r="G71" s="27" t="s">
        <v>133</v>
      </c>
      <c r="H71" s="23">
        <v>0</v>
      </c>
      <c r="I71" s="16">
        <f t="shared" si="0"/>
        <v>143370</v>
      </c>
      <c r="J71" s="17" t="s">
        <v>17</v>
      </c>
    </row>
    <row r="72" spans="1:10" s="24" customFormat="1" ht="34.5" customHeight="1" thickBot="1" x14ac:dyDescent="0.3">
      <c r="A72" s="28"/>
      <c r="B72" s="29"/>
      <c r="C72" s="30"/>
      <c r="D72" s="29"/>
      <c r="E72" s="31"/>
      <c r="F72" s="32">
        <f>SUM(F13:F71)</f>
        <v>6380814.6899999995</v>
      </c>
      <c r="G72" s="33"/>
      <c r="H72" s="34"/>
      <c r="I72" s="35">
        <f>SUM(I13:I71)</f>
        <v>6380814.6899999995</v>
      </c>
      <c r="J72" s="36"/>
    </row>
    <row r="73" spans="1:10" s="24" customFormat="1" ht="34.5" customHeight="1" thickTop="1" x14ac:dyDescent="0.25">
      <c r="A73" s="9"/>
      <c r="B73" s="18"/>
      <c r="C73" s="19"/>
      <c r="D73" s="18"/>
      <c r="E73" s="26"/>
      <c r="F73" s="37"/>
      <c r="G73" s="37"/>
      <c r="H73" s="23"/>
      <c r="I73" s="16"/>
      <c r="J73" s="17"/>
    </row>
    <row r="74" spans="1:10" s="24" customFormat="1" ht="21" customHeight="1" x14ac:dyDescent="0.25">
      <c r="A74" s="9">
        <v>411000476</v>
      </c>
      <c r="B74" s="18" t="s">
        <v>143</v>
      </c>
      <c r="C74" s="19" t="s">
        <v>144</v>
      </c>
      <c r="D74" s="18" t="s">
        <v>145</v>
      </c>
      <c r="E74" s="38">
        <v>44958</v>
      </c>
      <c r="F74" s="63">
        <v>5550</v>
      </c>
      <c r="G74" s="22">
        <v>45291</v>
      </c>
      <c r="H74" s="23">
        <v>0</v>
      </c>
      <c r="I74" s="16">
        <f t="shared" ref="I74:I75" si="1">F74-H74</f>
        <v>5550</v>
      </c>
      <c r="J74" s="17" t="s">
        <v>142</v>
      </c>
    </row>
    <row r="75" spans="1:10" s="24" customFormat="1" ht="21" customHeight="1" x14ac:dyDescent="0.25">
      <c r="A75" s="9">
        <v>411000476</v>
      </c>
      <c r="B75" s="18" t="s">
        <v>143</v>
      </c>
      <c r="C75" s="19" t="s">
        <v>144</v>
      </c>
      <c r="D75" s="18" t="s">
        <v>146</v>
      </c>
      <c r="E75" s="38">
        <v>45110</v>
      </c>
      <c r="F75" s="63">
        <v>5550</v>
      </c>
      <c r="G75" s="22">
        <v>45291</v>
      </c>
      <c r="H75" s="23">
        <v>0</v>
      </c>
      <c r="I75" s="16">
        <f t="shared" si="1"/>
        <v>5550</v>
      </c>
      <c r="J75" s="17" t="s">
        <v>142</v>
      </c>
    </row>
    <row r="76" spans="1:10" s="24" customFormat="1" ht="21" customHeight="1" x14ac:dyDescent="0.25">
      <c r="A76" s="9">
        <v>411000476</v>
      </c>
      <c r="B76" s="18" t="s">
        <v>143</v>
      </c>
      <c r="C76" s="19" t="s">
        <v>144</v>
      </c>
      <c r="D76" s="18" t="s">
        <v>147</v>
      </c>
      <c r="E76" s="38">
        <v>45019</v>
      </c>
      <c r="F76" s="63">
        <v>5550</v>
      </c>
      <c r="G76" s="22">
        <v>45291</v>
      </c>
      <c r="H76" s="23">
        <v>0</v>
      </c>
      <c r="I76" s="16">
        <f>F76-H76</f>
        <v>5550</v>
      </c>
      <c r="J76" s="17" t="s">
        <v>142</v>
      </c>
    </row>
    <row r="77" spans="1:10" s="24" customFormat="1" ht="21" customHeight="1" x14ac:dyDescent="0.25">
      <c r="A77" s="9" t="s">
        <v>154</v>
      </c>
      <c r="B77" s="18" t="s">
        <v>155</v>
      </c>
      <c r="C77" s="19" t="s">
        <v>156</v>
      </c>
      <c r="D77" s="18" t="s">
        <v>157</v>
      </c>
      <c r="E77" s="38">
        <v>45286</v>
      </c>
      <c r="F77" s="63">
        <v>99120</v>
      </c>
      <c r="G77" s="22">
        <v>45291</v>
      </c>
      <c r="H77" s="23">
        <v>0</v>
      </c>
      <c r="I77" s="16">
        <f t="shared" ref="I77:I84" si="2">F77-H77</f>
        <v>99120</v>
      </c>
      <c r="J77" s="17" t="s">
        <v>142</v>
      </c>
    </row>
    <row r="78" spans="1:10" s="24" customFormat="1" ht="21" customHeight="1" x14ac:dyDescent="0.25">
      <c r="A78" s="9">
        <v>131023711</v>
      </c>
      <c r="B78" s="18" t="s">
        <v>158</v>
      </c>
      <c r="C78" s="19" t="s">
        <v>159</v>
      </c>
      <c r="D78" s="18" t="s">
        <v>160</v>
      </c>
      <c r="E78" s="38">
        <v>45266</v>
      </c>
      <c r="F78" s="63">
        <v>961428.6</v>
      </c>
      <c r="G78" s="22">
        <v>45657</v>
      </c>
      <c r="H78" s="23">
        <v>0</v>
      </c>
      <c r="I78" s="16">
        <f t="shared" si="2"/>
        <v>961428.6</v>
      </c>
      <c r="J78" s="17" t="s">
        <v>142</v>
      </c>
    </row>
    <row r="79" spans="1:10" s="24" customFormat="1" ht="21" customHeight="1" x14ac:dyDescent="0.25">
      <c r="A79" s="9">
        <v>131023711</v>
      </c>
      <c r="B79" s="18" t="s">
        <v>158</v>
      </c>
      <c r="C79" s="19" t="s">
        <v>159</v>
      </c>
      <c r="D79" s="18" t="s">
        <v>161</v>
      </c>
      <c r="E79" s="38">
        <v>45089</v>
      </c>
      <c r="F79" s="63">
        <v>588219.5</v>
      </c>
      <c r="G79" s="22">
        <v>45657</v>
      </c>
      <c r="H79" s="23">
        <v>0</v>
      </c>
      <c r="I79" s="16">
        <f t="shared" si="2"/>
        <v>588219.5</v>
      </c>
      <c r="J79" s="17" t="s">
        <v>142</v>
      </c>
    </row>
    <row r="80" spans="1:10" s="24" customFormat="1" ht="21" customHeight="1" x14ac:dyDescent="0.25">
      <c r="A80" s="9">
        <v>117277269</v>
      </c>
      <c r="B80" s="18" t="s">
        <v>162</v>
      </c>
      <c r="C80" s="19" t="s">
        <v>188</v>
      </c>
      <c r="D80" s="18" t="s">
        <v>157</v>
      </c>
      <c r="E80" s="38">
        <v>45259</v>
      </c>
      <c r="F80" s="63">
        <v>41300</v>
      </c>
      <c r="G80" s="22">
        <v>45291</v>
      </c>
      <c r="H80" s="23">
        <v>0</v>
      </c>
      <c r="I80" s="16">
        <f t="shared" si="2"/>
        <v>41300</v>
      </c>
      <c r="J80" s="17" t="s">
        <v>142</v>
      </c>
    </row>
    <row r="81" spans="1:10" s="24" customFormat="1" ht="21" customHeight="1" x14ac:dyDescent="0.25">
      <c r="A81" s="9">
        <v>131505635</v>
      </c>
      <c r="B81" s="18" t="s">
        <v>167</v>
      </c>
      <c r="C81" s="19" t="s">
        <v>168</v>
      </c>
      <c r="D81" s="18" t="s">
        <v>169</v>
      </c>
      <c r="E81" s="38">
        <v>45289</v>
      </c>
      <c r="F81" s="63">
        <v>25922.65</v>
      </c>
      <c r="G81" s="22">
        <v>45657</v>
      </c>
      <c r="H81" s="23">
        <v>0</v>
      </c>
      <c r="I81" s="16">
        <f>F81-H81</f>
        <v>25922.65</v>
      </c>
      <c r="J81" s="17" t="s">
        <v>142</v>
      </c>
    </row>
    <row r="82" spans="1:10" s="24" customFormat="1" ht="21" customHeight="1" x14ac:dyDescent="0.25">
      <c r="A82" s="9">
        <v>417000172</v>
      </c>
      <c r="B82" s="18" t="s">
        <v>175</v>
      </c>
      <c r="C82" s="19" t="s">
        <v>144</v>
      </c>
      <c r="D82" s="18" t="s">
        <v>176</v>
      </c>
      <c r="E82" s="38">
        <v>45294</v>
      </c>
      <c r="F82" s="21">
        <v>2500</v>
      </c>
      <c r="G82" s="22">
        <v>45657</v>
      </c>
      <c r="H82" s="23">
        <v>0</v>
      </c>
      <c r="I82" s="16">
        <f t="shared" ref="I82" si="3">F82-H82</f>
        <v>2500</v>
      </c>
      <c r="J82" s="17" t="s">
        <v>142</v>
      </c>
    </row>
    <row r="83" spans="1:10" s="24" customFormat="1" ht="21" customHeight="1" x14ac:dyDescent="0.25">
      <c r="A83" s="9">
        <v>402002364</v>
      </c>
      <c r="B83" s="18" t="s">
        <v>177</v>
      </c>
      <c r="C83" s="19" t="s">
        <v>144</v>
      </c>
      <c r="D83" s="18" t="s">
        <v>178</v>
      </c>
      <c r="E83" s="38">
        <v>45313</v>
      </c>
      <c r="F83" s="21">
        <v>7520</v>
      </c>
      <c r="G83" s="22">
        <v>45657</v>
      </c>
      <c r="H83" s="23">
        <v>0</v>
      </c>
      <c r="I83" s="16">
        <f t="shared" si="2"/>
        <v>7520</v>
      </c>
      <c r="J83" s="17" t="s">
        <v>142</v>
      </c>
    </row>
    <row r="84" spans="1:10" s="24" customFormat="1" ht="21" customHeight="1" x14ac:dyDescent="0.25">
      <c r="A84" s="9">
        <v>101874503</v>
      </c>
      <c r="B84" s="18" t="s">
        <v>163</v>
      </c>
      <c r="C84" s="19" t="s">
        <v>179</v>
      </c>
      <c r="D84" s="18" t="s">
        <v>180</v>
      </c>
      <c r="E84" s="38">
        <v>45303</v>
      </c>
      <c r="F84" s="21">
        <v>400397.2</v>
      </c>
      <c r="G84" s="22">
        <v>45657</v>
      </c>
      <c r="H84" s="23">
        <v>0</v>
      </c>
      <c r="I84" s="16">
        <f t="shared" si="2"/>
        <v>400397.2</v>
      </c>
      <c r="J84" s="17" t="s">
        <v>142</v>
      </c>
    </row>
    <row r="85" spans="1:10" s="24" customFormat="1" ht="21" customHeight="1" x14ac:dyDescent="0.25">
      <c r="A85" s="9">
        <v>4700234067</v>
      </c>
      <c r="B85" s="18" t="s">
        <v>181</v>
      </c>
      <c r="C85" s="19" t="s">
        <v>182</v>
      </c>
      <c r="D85" s="18" t="s">
        <v>183</v>
      </c>
      <c r="E85" s="38">
        <v>45204</v>
      </c>
      <c r="F85" s="21">
        <v>40000</v>
      </c>
      <c r="G85" s="22">
        <v>46022</v>
      </c>
      <c r="H85" s="23">
        <v>0</v>
      </c>
      <c r="I85" s="16">
        <f>F85-H85</f>
        <v>40000</v>
      </c>
      <c r="J85" s="17" t="s">
        <v>142</v>
      </c>
    </row>
    <row r="86" spans="1:10" s="24" customFormat="1" ht="21" customHeight="1" x14ac:dyDescent="0.25">
      <c r="A86" s="9">
        <v>402002364</v>
      </c>
      <c r="B86" s="18" t="s">
        <v>135</v>
      </c>
      <c r="C86" s="19" t="s">
        <v>144</v>
      </c>
      <c r="D86" s="18" t="s">
        <v>184</v>
      </c>
      <c r="E86" s="38">
        <v>45324</v>
      </c>
      <c r="F86" s="21">
        <v>7520</v>
      </c>
      <c r="G86" s="22">
        <v>45657</v>
      </c>
      <c r="H86" s="23">
        <v>0</v>
      </c>
      <c r="I86" s="16">
        <f t="shared" ref="I86:I87" si="4">F86-H86</f>
        <v>7520</v>
      </c>
      <c r="J86" s="17" t="s">
        <v>142</v>
      </c>
    </row>
    <row r="87" spans="1:10" s="24" customFormat="1" ht="21" customHeight="1" x14ac:dyDescent="0.25">
      <c r="A87" s="9">
        <v>101619262</v>
      </c>
      <c r="B87" s="18" t="s">
        <v>185</v>
      </c>
      <c r="C87" s="19" t="s">
        <v>186</v>
      </c>
      <c r="D87" s="18" t="s">
        <v>187</v>
      </c>
      <c r="E87" s="38">
        <v>45070</v>
      </c>
      <c r="F87" s="21">
        <v>109586.51</v>
      </c>
      <c r="G87" s="22">
        <v>45657</v>
      </c>
      <c r="H87" s="23">
        <v>0</v>
      </c>
      <c r="I87" s="16">
        <f t="shared" si="4"/>
        <v>109586.51</v>
      </c>
      <c r="J87" s="17" t="s">
        <v>142</v>
      </c>
    </row>
    <row r="88" spans="1:10" s="24" customFormat="1" ht="21" customHeight="1" x14ac:dyDescent="0.3">
      <c r="A88" s="211" t="s">
        <v>148</v>
      </c>
      <c r="B88" s="212"/>
      <c r="C88" s="212"/>
      <c r="D88" s="212"/>
      <c r="E88" s="213"/>
      <c r="F88" s="39">
        <f>SUM(F74:F87)</f>
        <v>2300164.46</v>
      </c>
      <c r="G88" s="39"/>
      <c r="H88" s="40"/>
      <c r="I88" s="41">
        <f>SUM(I74:I87)</f>
        <v>2300164.46</v>
      </c>
      <c r="J88" s="42"/>
    </row>
    <row r="89" spans="1:10" s="24" customFormat="1" ht="21" customHeight="1" x14ac:dyDescent="0.45">
      <c r="A89" s="214" t="s">
        <v>149</v>
      </c>
      <c r="B89" s="214"/>
      <c r="C89" s="214"/>
      <c r="D89" s="214"/>
      <c r="E89" s="214"/>
      <c r="F89" s="43">
        <f>F72+F88</f>
        <v>8680979.1499999985</v>
      </c>
      <c r="G89" s="43"/>
      <c r="H89" s="40"/>
      <c r="I89" s="44">
        <f>I72+I88</f>
        <v>8680979.1499999985</v>
      </c>
      <c r="J89" s="42"/>
    </row>
    <row r="90" spans="1:10" s="24" customFormat="1" ht="21" customHeight="1" x14ac:dyDescent="0.25">
      <c r="A90" s="45"/>
      <c r="B90" s="46"/>
      <c r="C90" s="47"/>
      <c r="D90" s="46"/>
      <c r="E90" s="46"/>
      <c r="F90" s="48" t="s">
        <v>150</v>
      </c>
      <c r="G90" s="48"/>
      <c r="H90" s="49"/>
      <c r="I90" s="49"/>
      <c r="J90" s="49"/>
    </row>
    <row r="91" spans="1:10" s="24" customFormat="1" ht="21" customHeight="1" x14ac:dyDescent="0.25">
      <c r="A91" s="204" t="s">
        <v>151</v>
      </c>
      <c r="B91" s="204"/>
      <c r="C91" s="50"/>
      <c r="D91" s="4"/>
      <c r="E91" s="4"/>
      <c r="F91" s="51"/>
      <c r="G91" s="51"/>
      <c r="H91" s="6"/>
      <c r="I91" s="6"/>
      <c r="J91" s="6"/>
    </row>
    <row r="92" spans="1:10" s="24" customFormat="1" ht="21" customHeight="1" x14ac:dyDescent="0.25">
      <c r="A92" s="204"/>
      <c r="B92" s="204"/>
      <c r="C92" s="52"/>
      <c r="D92" s="4"/>
      <c r="E92" s="4"/>
      <c r="F92" s="4"/>
      <c r="G92" s="4"/>
      <c r="H92" s="6"/>
      <c r="I92" s="6"/>
      <c r="J92" s="6"/>
    </row>
    <row r="93" spans="1:10" s="24" customFormat="1" ht="21" customHeight="1" x14ac:dyDescent="0.25">
      <c r="A93" s="204"/>
      <c r="B93" s="204"/>
      <c r="C93" s="52"/>
      <c r="D93" s="4"/>
      <c r="E93" s="4"/>
      <c r="F93" s="4"/>
      <c r="G93" s="4"/>
      <c r="H93" s="6"/>
      <c r="I93" s="6"/>
      <c r="J93" s="6"/>
    </row>
    <row r="94" spans="1:10" s="24" customFormat="1" ht="21" customHeight="1" x14ac:dyDescent="0.25">
      <c r="A94" s="53"/>
      <c r="B94" s="53"/>
      <c r="C94" s="52"/>
      <c r="D94" s="4"/>
      <c r="E94" s="4"/>
      <c r="F94" s="4"/>
      <c r="G94" s="4"/>
      <c r="H94" s="4"/>
      <c r="I94" s="4"/>
      <c r="J94" s="4"/>
    </row>
    <row r="95" spans="1:10" s="24" customFormat="1" ht="21" customHeight="1" x14ac:dyDescent="0.3">
      <c r="A95" s="53"/>
      <c r="B95" s="53"/>
      <c r="C95" s="54"/>
      <c r="D95" s="55"/>
      <c r="E95" s="55"/>
      <c r="F95" s="6"/>
      <c r="G95" s="6"/>
      <c r="H95" s="4"/>
      <c r="I95" s="4"/>
      <c r="J95" s="4"/>
    </row>
    <row r="96" spans="1:10" s="24" customFormat="1" ht="21" customHeight="1" x14ac:dyDescent="0.25">
      <c r="A96" s="56"/>
      <c r="B96" s="54"/>
      <c r="C96" s="54"/>
      <c r="D96" s="205" t="s">
        <v>152</v>
      </c>
      <c r="E96" s="205"/>
      <c r="F96" s="6"/>
      <c r="G96" s="6"/>
      <c r="H96" s="6"/>
      <c r="I96" s="6"/>
      <c r="J96" s="6"/>
    </row>
    <row r="97" spans="1:10" s="24" customFormat="1" ht="21" customHeight="1" x14ac:dyDescent="0.3">
      <c r="A97" s="56"/>
      <c r="B97" s="54"/>
      <c r="C97" s="54"/>
      <c r="D97" s="206" t="s">
        <v>153</v>
      </c>
      <c r="E97" s="206"/>
      <c r="F97" s="6"/>
      <c r="G97" s="6"/>
      <c r="H97" s="6"/>
      <c r="I97" s="6"/>
      <c r="J97" s="6"/>
    </row>
    <row r="98" spans="1:10" s="24" customFormat="1" ht="21" customHeight="1" x14ac:dyDescent="0.25">
      <c r="A98" s="57"/>
      <c r="B98" s="4"/>
      <c r="C98" s="50"/>
      <c r="D98" s="4"/>
      <c r="E98" s="4"/>
      <c r="F98" s="4"/>
      <c r="G98" s="4"/>
      <c r="H98" s="207"/>
      <c r="I98" s="208"/>
      <c r="J98" s="208"/>
    </row>
    <row r="99" spans="1:10" s="24" customFormat="1" ht="21" customHeight="1" x14ac:dyDescent="0.25">
      <c r="A99" s="57"/>
      <c r="B99" s="4"/>
      <c r="C99" s="50"/>
      <c r="D99" s="4"/>
      <c r="E99" s="4"/>
      <c r="F99" s="4"/>
      <c r="G99" s="4"/>
      <c r="H99" s="4"/>
      <c r="I99" s="4"/>
      <c r="J99" s="4"/>
    </row>
    <row r="100" spans="1:10" s="24" customFormat="1" ht="21" customHeight="1" x14ac:dyDescent="0.25">
      <c r="A100" s="57"/>
      <c r="B100" s="4"/>
      <c r="C100" s="50"/>
      <c r="D100" s="4"/>
      <c r="E100" s="4"/>
      <c r="F100" s="6"/>
      <c r="G100" s="6"/>
      <c r="H100" s="4"/>
      <c r="I100" s="4"/>
      <c r="J100" s="4"/>
    </row>
    <row r="101" spans="1:10" s="24" customFormat="1" ht="21" customHeight="1" x14ac:dyDescent="0.25">
      <c r="A101" s="57"/>
      <c r="B101" s="4"/>
      <c r="C101" s="50"/>
      <c r="D101" s="6"/>
      <c r="E101" s="6"/>
      <c r="F101" s="6"/>
      <c r="G101" s="6"/>
      <c r="H101" s="4"/>
      <c r="I101" s="4"/>
      <c r="J101" s="4"/>
    </row>
    <row r="102" spans="1:10" s="24" customFormat="1" ht="21" customHeight="1" x14ac:dyDescent="0.25">
      <c r="A102" s="57"/>
      <c r="B102" s="4"/>
      <c r="C102" s="50"/>
      <c r="D102" s="6"/>
      <c r="E102" s="6"/>
      <c r="F102" s="6"/>
      <c r="G102" s="6"/>
      <c r="H102" s="4"/>
      <c r="I102" s="4"/>
      <c r="J102" s="4"/>
    </row>
    <row r="103" spans="1:10" s="24" customFormat="1" ht="21" customHeight="1" x14ac:dyDescent="0.25">
      <c r="A103" s="57"/>
      <c r="B103" s="4"/>
      <c r="C103" s="50"/>
      <c r="D103" s="4"/>
      <c r="E103" s="4"/>
      <c r="F103" s="4"/>
      <c r="G103" s="4"/>
      <c r="H103" s="4"/>
      <c r="I103" s="4"/>
      <c r="J103" s="4"/>
    </row>
    <row r="104" spans="1:10" s="24" customFormat="1" ht="21" customHeight="1" x14ac:dyDescent="0.25">
      <c r="A104" s="57"/>
      <c r="B104" s="4"/>
      <c r="C104" s="50"/>
      <c r="D104" s="4"/>
      <c r="E104" s="4"/>
      <c r="F104" s="4"/>
      <c r="G104" s="4"/>
      <c r="H104" s="4"/>
      <c r="I104" s="4"/>
      <c r="J104" s="58"/>
    </row>
    <row r="105" spans="1:10" s="24" customFormat="1" ht="21" customHeight="1" x14ac:dyDescent="0.25">
      <c r="A105" s="57"/>
      <c r="B105" s="4"/>
      <c r="C105" s="50"/>
      <c r="D105" s="4"/>
      <c r="E105" s="4"/>
      <c r="F105" s="4"/>
      <c r="G105" s="4"/>
      <c r="H105" s="4"/>
      <c r="I105" s="4"/>
      <c r="J105" s="4"/>
    </row>
    <row r="106" spans="1:10" s="24" customFormat="1" ht="21" customHeight="1" x14ac:dyDescent="0.25">
      <c r="A106" s="57"/>
      <c r="B106" s="4"/>
      <c r="C106" s="50"/>
      <c r="D106" s="4"/>
      <c r="E106" s="4"/>
      <c r="F106" s="4"/>
      <c r="G106" s="4"/>
      <c r="H106" s="4"/>
      <c r="I106" s="4"/>
      <c r="J106" s="4"/>
    </row>
    <row r="107" spans="1:10" s="24" customFormat="1" ht="24.75" customHeight="1" x14ac:dyDescent="0.25">
      <c r="A107" s="57"/>
      <c r="B107" s="4"/>
      <c r="C107" s="50"/>
      <c r="D107" s="4"/>
      <c r="E107" s="4"/>
      <c r="F107" s="4"/>
      <c r="G107" s="4"/>
      <c r="H107" s="4"/>
      <c r="I107" s="4"/>
      <c r="J107" s="4"/>
    </row>
    <row r="108" spans="1:10" s="24" customFormat="1" ht="21" customHeight="1" x14ac:dyDescent="0.25">
      <c r="A108" s="57"/>
      <c r="B108" s="4"/>
      <c r="C108" s="50"/>
      <c r="D108" s="4"/>
      <c r="E108" s="4"/>
      <c r="F108" s="4"/>
      <c r="G108" s="4"/>
      <c r="H108" s="4"/>
      <c r="I108" s="4"/>
      <c r="J108" s="4"/>
    </row>
    <row r="109" spans="1:10" s="24" customFormat="1" ht="21" customHeight="1" x14ac:dyDescent="0.25">
      <c r="A109" s="57"/>
      <c r="B109" s="4"/>
      <c r="C109" s="50"/>
      <c r="D109" s="4"/>
      <c r="E109" s="4"/>
      <c r="F109" s="4"/>
      <c r="G109" s="4"/>
      <c r="H109" s="4"/>
      <c r="I109" s="4"/>
      <c r="J109" s="4"/>
    </row>
    <row r="110" spans="1:10" s="24" customFormat="1" ht="21" customHeight="1" x14ac:dyDescent="0.25">
      <c r="A110" s="57"/>
      <c r="B110" s="4"/>
      <c r="C110" s="50"/>
      <c r="D110" s="4"/>
      <c r="E110" s="4"/>
      <c r="F110" s="4"/>
      <c r="G110" s="4"/>
      <c r="H110" s="4"/>
      <c r="I110" s="4"/>
      <c r="J110" s="4"/>
    </row>
    <row r="111" spans="1:10" s="24" customFormat="1" ht="21" customHeight="1" x14ac:dyDescent="0.25">
      <c r="A111" s="57"/>
      <c r="B111" s="4"/>
      <c r="C111" s="50"/>
      <c r="D111" s="4"/>
      <c r="E111" s="4"/>
      <c r="F111" s="4"/>
      <c r="G111" s="4"/>
      <c r="H111" s="4"/>
      <c r="I111" s="4"/>
      <c r="J111" s="4"/>
    </row>
    <row r="112" spans="1:10" s="24" customFormat="1" ht="21" customHeight="1" x14ac:dyDescent="0.25">
      <c r="A112" s="57"/>
      <c r="B112" s="4"/>
      <c r="C112" s="50"/>
      <c r="D112" s="4"/>
      <c r="E112" s="4"/>
      <c r="F112" s="4"/>
      <c r="G112" s="4"/>
      <c r="H112" s="4"/>
      <c r="I112" s="4"/>
      <c r="J112" s="4"/>
    </row>
    <row r="113" spans="1:11" s="24" customFormat="1" ht="21" customHeight="1" x14ac:dyDescent="0.25">
      <c r="A113" s="57"/>
      <c r="B113" s="4"/>
      <c r="C113" s="50"/>
      <c r="D113" s="4"/>
      <c r="E113" s="4"/>
      <c r="F113" s="4"/>
      <c r="G113" s="4"/>
      <c r="H113" s="4"/>
      <c r="I113" s="4"/>
      <c r="J113" s="4"/>
    </row>
    <row r="114" spans="1:11" s="24" customFormat="1" ht="21" customHeight="1" x14ac:dyDescent="0.25">
      <c r="A114" s="57"/>
      <c r="B114" s="4"/>
      <c r="C114" s="50"/>
      <c r="D114" s="4"/>
      <c r="E114" s="4"/>
      <c r="F114" s="4"/>
      <c r="G114" s="4"/>
      <c r="H114" s="4"/>
      <c r="I114" s="4"/>
      <c r="J114" s="4"/>
    </row>
    <row r="115" spans="1:11" s="24" customFormat="1" ht="21" customHeight="1" x14ac:dyDescent="0.25">
      <c r="A115" s="57"/>
      <c r="B115" s="4"/>
      <c r="C115" s="50"/>
      <c r="D115" s="4"/>
      <c r="E115" s="4"/>
      <c r="F115" s="4"/>
      <c r="G115" s="4"/>
      <c r="H115" s="4"/>
      <c r="I115" s="4"/>
      <c r="J115" s="4"/>
    </row>
    <row r="116" spans="1:11" s="24" customFormat="1" ht="21" customHeight="1" x14ac:dyDescent="0.25">
      <c r="A116" s="57"/>
      <c r="B116" s="4"/>
      <c r="C116" s="50"/>
      <c r="D116" s="4"/>
      <c r="E116" s="4"/>
      <c r="F116" s="4"/>
      <c r="G116" s="4"/>
      <c r="H116" s="4"/>
      <c r="I116" s="4"/>
      <c r="J116" s="4"/>
    </row>
    <row r="117" spans="1:11" s="24" customFormat="1" ht="21" customHeight="1" x14ac:dyDescent="0.25">
      <c r="A117" s="57"/>
      <c r="B117" s="4"/>
      <c r="C117" s="50"/>
      <c r="D117" s="4"/>
      <c r="E117" s="4"/>
      <c r="F117" s="4"/>
      <c r="G117" s="4"/>
      <c r="H117" s="4"/>
      <c r="I117" s="4"/>
      <c r="J117" s="4"/>
    </row>
    <row r="118" spans="1:11" s="24" customFormat="1" ht="21" customHeight="1" x14ac:dyDescent="0.25">
      <c r="A118" s="57"/>
      <c r="B118" s="4"/>
      <c r="C118" s="50"/>
      <c r="D118" s="4"/>
      <c r="E118" s="4"/>
      <c r="F118" s="4"/>
      <c r="G118" s="4"/>
      <c r="H118" s="4"/>
      <c r="I118" s="4"/>
      <c r="J118" s="4"/>
    </row>
    <row r="119" spans="1:11" s="24" customFormat="1" ht="20.25" customHeight="1" x14ac:dyDescent="0.25">
      <c r="A119" s="57"/>
      <c r="B119" s="4"/>
      <c r="C119" s="50"/>
      <c r="D119" s="4"/>
      <c r="E119" s="4"/>
      <c r="F119" s="4"/>
      <c r="G119" s="4"/>
      <c r="H119" s="4"/>
      <c r="I119" s="4"/>
      <c r="J119" s="4"/>
    </row>
    <row r="120" spans="1:11" s="24" customFormat="1" ht="20.25" customHeight="1" x14ac:dyDescent="0.25">
      <c r="A120" s="57"/>
      <c r="B120" s="4"/>
      <c r="C120" s="50"/>
      <c r="D120" s="4"/>
      <c r="E120" s="4"/>
      <c r="F120" s="4"/>
      <c r="G120" s="4"/>
      <c r="H120" s="4"/>
      <c r="I120" s="4"/>
      <c r="J120" s="4"/>
    </row>
    <row r="121" spans="1:11" s="24" customFormat="1" ht="20.25" customHeight="1" x14ac:dyDescent="0.25">
      <c r="A121" s="57"/>
      <c r="B121" s="4"/>
      <c r="C121" s="50"/>
      <c r="D121" s="4"/>
      <c r="E121" s="4"/>
      <c r="F121" s="4"/>
      <c r="G121" s="4"/>
      <c r="H121" s="4"/>
      <c r="I121" s="4"/>
      <c r="J121" s="4"/>
    </row>
    <row r="122" spans="1:11" s="49" customFormat="1" ht="18" customHeight="1" x14ac:dyDescent="0.25">
      <c r="A122" s="57"/>
      <c r="B122" s="4"/>
      <c r="C122" s="50"/>
      <c r="D122" s="4"/>
      <c r="E122" s="4"/>
      <c r="F122" s="4"/>
      <c r="G122" s="4"/>
      <c r="H122" s="4"/>
      <c r="I122" s="4"/>
      <c r="J122" s="4"/>
      <c r="K122" s="59"/>
    </row>
    <row r="123" spans="1:11" s="49" customFormat="1" x14ac:dyDescent="0.25">
      <c r="A123" s="57"/>
      <c r="B123" s="4"/>
      <c r="C123" s="50"/>
      <c r="D123" s="4"/>
      <c r="E123" s="4"/>
      <c r="F123" s="4"/>
      <c r="G123" s="4"/>
      <c r="H123" s="4"/>
      <c r="I123" s="4"/>
      <c r="J123" s="4"/>
    </row>
    <row r="124" spans="1:11" s="6" customFormat="1" ht="60" customHeight="1" x14ac:dyDescent="0.25">
      <c r="A124" s="57"/>
      <c r="B124" s="4"/>
      <c r="C124" s="50"/>
      <c r="D124" s="4"/>
      <c r="E124" s="4"/>
      <c r="F124" s="4"/>
      <c r="G124" s="4"/>
      <c r="H124" s="4"/>
      <c r="I124" s="4"/>
      <c r="J124" s="4"/>
    </row>
    <row r="125" spans="1:11" s="6" customFormat="1" ht="15" customHeight="1" x14ac:dyDescent="0.25">
      <c r="A125" s="57"/>
      <c r="B125" s="4"/>
      <c r="C125" s="50"/>
      <c r="D125" s="4"/>
      <c r="E125" s="4"/>
      <c r="F125" s="4"/>
      <c r="G125" s="4"/>
      <c r="H125" s="4"/>
      <c r="I125" s="4"/>
      <c r="J125" s="4"/>
    </row>
    <row r="126" spans="1:11" s="6" customFormat="1" ht="15" customHeight="1" x14ac:dyDescent="0.25">
      <c r="A126" s="57"/>
      <c r="B126" s="4"/>
      <c r="C126" s="50"/>
      <c r="D126" s="4"/>
      <c r="E126" s="4"/>
      <c r="F126" s="4"/>
      <c r="G126" s="4"/>
      <c r="H126" s="4"/>
      <c r="I126" s="4"/>
      <c r="J126" s="4"/>
    </row>
    <row r="127" spans="1:11" s="49" customFormat="1" x14ac:dyDescent="0.25">
      <c r="A127" s="57"/>
      <c r="B127" s="4"/>
      <c r="C127" s="50"/>
      <c r="D127" s="4"/>
      <c r="E127" s="4"/>
      <c r="F127" s="4"/>
      <c r="G127" s="4"/>
      <c r="H127" s="4"/>
      <c r="I127" s="4"/>
      <c r="J127" s="4"/>
    </row>
    <row r="128" spans="1:11" s="6" customFormat="1" x14ac:dyDescent="0.25">
      <c r="A128" s="57"/>
      <c r="B128" s="4"/>
      <c r="C128" s="50"/>
      <c r="D128" s="4"/>
      <c r="E128" s="4"/>
      <c r="F128" s="4"/>
      <c r="G128" s="4"/>
      <c r="H128" s="4"/>
      <c r="I128" s="4"/>
      <c r="J128" s="4"/>
    </row>
    <row r="129" spans="1:10" s="6" customFormat="1" x14ac:dyDescent="0.25">
      <c r="A129" s="57"/>
      <c r="B129" s="4"/>
      <c r="C129" s="50"/>
      <c r="D129" s="4"/>
      <c r="E129" s="4"/>
      <c r="F129" s="4"/>
      <c r="G129" s="4"/>
      <c r="H129" s="4"/>
      <c r="I129" s="4"/>
      <c r="J129" s="4"/>
    </row>
    <row r="130" spans="1:10" s="6" customFormat="1" x14ac:dyDescent="0.25">
      <c r="A130" s="57"/>
      <c r="B130" s="4"/>
      <c r="C130" s="50"/>
      <c r="D130" s="4"/>
      <c r="E130" s="4"/>
      <c r="F130" s="4"/>
      <c r="G130" s="4"/>
      <c r="H130" s="4"/>
      <c r="I130" s="4"/>
      <c r="J130" s="4"/>
    </row>
    <row r="131" spans="1:10" s="6" customFormat="1" x14ac:dyDescent="0.25">
      <c r="A131" s="57"/>
      <c r="B131" s="4"/>
      <c r="C131" s="50"/>
      <c r="D131" s="4"/>
      <c r="E131" s="4"/>
      <c r="F131" s="4"/>
      <c r="G131" s="4"/>
      <c r="H131" s="4"/>
      <c r="I131" s="4"/>
      <c r="J131" s="4"/>
    </row>
    <row r="132" spans="1:10" s="6" customFormat="1" x14ac:dyDescent="0.25">
      <c r="A132" s="57"/>
      <c r="B132" s="4"/>
      <c r="C132" s="50"/>
      <c r="D132" s="4"/>
      <c r="E132" s="4"/>
      <c r="F132" s="4"/>
      <c r="G132" s="4"/>
      <c r="H132" s="4"/>
      <c r="I132" s="4"/>
      <c r="J132" s="4"/>
    </row>
    <row r="133" spans="1:10" s="6" customFormat="1" x14ac:dyDescent="0.25">
      <c r="A133" s="57"/>
      <c r="B133" s="4"/>
      <c r="C133" s="50"/>
      <c r="D133" s="4"/>
      <c r="E133" s="4"/>
      <c r="F133" s="4"/>
      <c r="G133" s="4"/>
      <c r="H133" s="4"/>
      <c r="I133" s="4"/>
      <c r="J133" s="4"/>
    </row>
    <row r="134" spans="1:10" s="6" customFormat="1" x14ac:dyDescent="0.25">
      <c r="A134" s="57"/>
      <c r="B134" s="4"/>
      <c r="C134" s="50"/>
      <c r="D134" s="4"/>
      <c r="E134" s="4"/>
      <c r="F134" s="4"/>
      <c r="G134" s="4"/>
      <c r="H134" s="4"/>
      <c r="I134" s="4"/>
      <c r="J134" s="4"/>
    </row>
    <row r="135" spans="1:10" s="6" customFormat="1" x14ac:dyDescent="0.25">
      <c r="A135" s="57"/>
      <c r="B135" s="4"/>
      <c r="C135" s="50"/>
      <c r="D135" s="4"/>
      <c r="E135" s="4"/>
      <c r="F135" s="4"/>
      <c r="G135" s="4"/>
      <c r="H135" s="4"/>
      <c r="I135" s="4"/>
      <c r="J135" s="4"/>
    </row>
    <row r="136" spans="1:10" s="6" customFormat="1" x14ac:dyDescent="0.25">
      <c r="A136" s="57"/>
      <c r="B136" s="4"/>
      <c r="C136" s="50"/>
      <c r="D136" s="4"/>
      <c r="E136" s="4"/>
      <c r="F136" s="4"/>
      <c r="G136" s="4"/>
      <c r="H136" s="4"/>
      <c r="I136" s="4"/>
      <c r="J136" s="4"/>
    </row>
    <row r="137" spans="1:10" s="6" customFormat="1" x14ac:dyDescent="0.25">
      <c r="A137" s="57"/>
      <c r="B137" s="4"/>
      <c r="C137" s="50"/>
      <c r="D137" s="4"/>
      <c r="E137" s="4"/>
      <c r="F137" s="4"/>
      <c r="G137" s="4"/>
      <c r="H137" s="4"/>
      <c r="I137" s="4"/>
      <c r="J137" s="4"/>
    </row>
    <row r="138" spans="1:10" s="6" customFormat="1" x14ac:dyDescent="0.25">
      <c r="A138" s="57"/>
      <c r="B138" s="4"/>
      <c r="C138" s="50"/>
      <c r="D138" s="4"/>
      <c r="E138" s="4"/>
      <c r="F138" s="4"/>
      <c r="G138" s="4"/>
      <c r="H138" s="4"/>
      <c r="I138" s="4"/>
      <c r="J138" s="4"/>
    </row>
    <row r="139" spans="1:10" s="6" customFormat="1" x14ac:dyDescent="0.25">
      <c r="A139" s="57"/>
      <c r="B139" s="4"/>
      <c r="C139" s="50"/>
      <c r="D139" s="4"/>
      <c r="E139" s="4"/>
      <c r="F139" s="4"/>
      <c r="G139" s="4"/>
      <c r="H139" s="4"/>
      <c r="I139" s="4"/>
      <c r="J139" s="4"/>
    </row>
    <row r="140" spans="1:10" s="6" customFormat="1" x14ac:dyDescent="0.25">
      <c r="A140" s="57"/>
      <c r="B140" s="4"/>
      <c r="C140" s="50"/>
      <c r="D140" s="4"/>
      <c r="E140" s="4"/>
      <c r="F140" s="4"/>
      <c r="G140" s="4"/>
      <c r="H140" s="4"/>
      <c r="I140" s="4"/>
      <c r="J140" s="4"/>
    </row>
    <row r="141" spans="1:10" s="6" customFormat="1" x14ac:dyDescent="0.25">
      <c r="A141" s="57"/>
      <c r="B141" s="4"/>
      <c r="C141" s="50"/>
      <c r="D141" s="4"/>
      <c r="E141" s="4"/>
      <c r="F141" s="4"/>
      <c r="G141" s="4"/>
      <c r="H141" s="4"/>
      <c r="I141" s="4"/>
      <c r="J141" s="4"/>
    </row>
    <row r="142" spans="1:10" s="6" customFormat="1" x14ac:dyDescent="0.25">
      <c r="A142" s="57"/>
      <c r="B142" s="4"/>
      <c r="C142" s="50"/>
      <c r="D142" s="4"/>
      <c r="E142" s="4"/>
      <c r="F142" s="4"/>
      <c r="G142" s="4"/>
      <c r="H142" s="4"/>
      <c r="I142" s="4"/>
      <c r="J142" s="4"/>
    </row>
    <row r="143" spans="1:10" s="6" customFormat="1" x14ac:dyDescent="0.25">
      <c r="A143" s="57"/>
      <c r="B143" s="4"/>
      <c r="C143" s="50"/>
      <c r="D143" s="4"/>
      <c r="E143" s="4"/>
      <c r="F143" s="4"/>
      <c r="G143" s="4"/>
      <c r="H143" s="4"/>
      <c r="I143" s="4"/>
      <c r="J143" s="4"/>
    </row>
    <row r="144" spans="1:10" s="6" customFormat="1" x14ac:dyDescent="0.25">
      <c r="A144" s="57"/>
      <c r="B144" s="4"/>
      <c r="C144" s="50"/>
      <c r="D144" s="4"/>
      <c r="E144" s="4"/>
      <c r="F144" s="4"/>
      <c r="G144" s="4"/>
      <c r="H144" s="4"/>
      <c r="I144" s="4"/>
      <c r="J144" s="4"/>
    </row>
    <row r="145" spans="1:10" s="6" customFormat="1" x14ac:dyDescent="0.25">
      <c r="A145" s="57"/>
      <c r="B145" s="4"/>
      <c r="C145" s="50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57"/>
      <c r="B146" s="4"/>
      <c r="C146" s="50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57"/>
      <c r="B147" s="4"/>
      <c r="C147" s="50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57"/>
      <c r="B148" s="4"/>
      <c r="C148" s="50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57"/>
      <c r="B149" s="4"/>
      <c r="C149" s="50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57"/>
      <c r="B150" s="4"/>
      <c r="C150" s="50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57"/>
      <c r="B151" s="4"/>
      <c r="C151" s="50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57"/>
      <c r="B152" s="4"/>
      <c r="C152" s="50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57"/>
      <c r="B153" s="4"/>
      <c r="C153" s="50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57"/>
      <c r="B154" s="4"/>
      <c r="C154" s="50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57"/>
      <c r="B155" s="4"/>
      <c r="C155" s="50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57"/>
      <c r="B156" s="4"/>
      <c r="C156" s="50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57"/>
      <c r="B157" s="4"/>
      <c r="C157" s="50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57"/>
      <c r="B158" s="4"/>
      <c r="C158" s="50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57"/>
      <c r="B159" s="4"/>
      <c r="C159" s="50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57"/>
      <c r="B160" s="4"/>
      <c r="C160" s="50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57"/>
      <c r="B161" s="4"/>
      <c r="C161" s="50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57"/>
      <c r="B162" s="4"/>
      <c r="C162" s="50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57"/>
      <c r="B163" s="4"/>
      <c r="C163" s="50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57"/>
      <c r="B164" s="4"/>
      <c r="C164" s="50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57"/>
      <c r="B165" s="4"/>
      <c r="C165" s="50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57"/>
      <c r="B166" s="4"/>
      <c r="C166" s="50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57"/>
      <c r="B167" s="4"/>
      <c r="C167" s="50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57"/>
      <c r="B168" s="4"/>
      <c r="C168" s="50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57"/>
      <c r="B169" s="4"/>
      <c r="C169" s="50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57"/>
      <c r="B170" s="4"/>
      <c r="C170" s="50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57"/>
      <c r="B171" s="4"/>
      <c r="C171" s="50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57"/>
      <c r="B172" s="4"/>
      <c r="C172" s="50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57"/>
      <c r="B173" s="4"/>
      <c r="C173" s="50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57"/>
      <c r="B174" s="4"/>
      <c r="C174" s="50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57"/>
      <c r="B175" s="4"/>
      <c r="C175" s="50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57"/>
      <c r="B176" s="4"/>
      <c r="C176" s="50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57"/>
      <c r="B177" s="4"/>
      <c r="C177" s="50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57"/>
      <c r="B178" s="4"/>
      <c r="C178" s="50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57"/>
      <c r="B179" s="4"/>
      <c r="C179" s="50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57"/>
      <c r="B180" s="4"/>
      <c r="C180" s="50"/>
      <c r="D180" s="4"/>
      <c r="E180" s="4"/>
      <c r="F180" s="4"/>
      <c r="G180" s="4"/>
      <c r="H180" s="4"/>
      <c r="I180" s="4"/>
      <c r="J180" s="4"/>
    </row>
    <row r="181" spans="1:10" s="6" customFormat="1" ht="16.5" customHeight="1" x14ac:dyDescent="0.25">
      <c r="A181" s="57"/>
      <c r="B181" s="4"/>
      <c r="C181" s="50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60"/>
      <c r="B182" s="4"/>
      <c r="C182" s="50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57"/>
      <c r="B183" s="4"/>
      <c r="C183" s="50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57"/>
      <c r="B184" s="4"/>
      <c r="C184" s="50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57"/>
      <c r="B185" s="4"/>
      <c r="C185" s="50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57"/>
      <c r="B186" s="4"/>
      <c r="C186" s="50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57"/>
      <c r="B187" s="4"/>
      <c r="C187" s="50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57"/>
      <c r="B188" s="4"/>
      <c r="C188" s="50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57"/>
      <c r="B189" s="4"/>
      <c r="C189" s="50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57"/>
      <c r="B190" s="4"/>
      <c r="C190" s="50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57"/>
      <c r="B191" s="4"/>
      <c r="C191" s="50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57"/>
      <c r="B192" s="4"/>
      <c r="C192" s="50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57"/>
      <c r="B193" s="4"/>
      <c r="C193" s="50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57"/>
      <c r="B194" s="4"/>
      <c r="C194" s="50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57"/>
      <c r="B195" s="4"/>
      <c r="C195" s="50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57"/>
      <c r="B196" s="4"/>
      <c r="C196" s="50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57"/>
      <c r="B197" s="4"/>
      <c r="C197" s="50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57"/>
      <c r="B198" s="4"/>
      <c r="C198" s="50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57"/>
      <c r="B199" s="4"/>
      <c r="C199" s="50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57"/>
      <c r="B200" s="4"/>
      <c r="C200" s="50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57"/>
      <c r="B201" s="4"/>
      <c r="C201" s="50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57"/>
      <c r="B202" s="4"/>
      <c r="C202" s="50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57"/>
      <c r="B203" s="4"/>
      <c r="C203" s="50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57"/>
      <c r="B204" s="4"/>
      <c r="C204" s="50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57"/>
      <c r="B205" s="4"/>
      <c r="C205" s="50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57"/>
      <c r="B206" s="4"/>
      <c r="C206" s="50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57"/>
      <c r="B207" s="4"/>
      <c r="C207" s="50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57"/>
      <c r="B208" s="4"/>
      <c r="C208" s="50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57"/>
      <c r="B209" s="4"/>
      <c r="C209" s="50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57"/>
      <c r="B210" s="4"/>
      <c r="C210" s="50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57"/>
      <c r="B211" s="4"/>
      <c r="C211" s="50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57"/>
      <c r="B212" s="4"/>
      <c r="C212" s="50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57"/>
      <c r="B213" s="4"/>
      <c r="C213" s="50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57"/>
      <c r="B214" s="4"/>
      <c r="C214" s="50"/>
      <c r="D214" s="4"/>
      <c r="E214" s="4"/>
      <c r="F214" s="4"/>
      <c r="G214" s="4"/>
      <c r="H214" s="4"/>
      <c r="I214" s="4"/>
      <c r="J214" s="4"/>
    </row>
    <row r="215" spans="1:10" s="61" customFormat="1" x14ac:dyDescent="0.25">
      <c r="A215" s="57"/>
      <c r="B215" s="4"/>
      <c r="C215" s="50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57"/>
      <c r="B216" s="4"/>
      <c r="C216" s="50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50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50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50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50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50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50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50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50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50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50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50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50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50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50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50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50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50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50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50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50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50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50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50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50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50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50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50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50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50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50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50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50"/>
      <c r="D248" s="4"/>
      <c r="E248" s="4"/>
      <c r="F248" s="4"/>
      <c r="G248" s="4"/>
      <c r="H248" s="4"/>
      <c r="I248" s="4"/>
      <c r="J248" s="4"/>
    </row>
    <row r="249" spans="1:10" s="6" customFormat="1" ht="18.75" customHeight="1" x14ac:dyDescent="0.25">
      <c r="A249" s="1"/>
      <c r="B249" s="4"/>
      <c r="C249" s="50"/>
      <c r="D249" s="4"/>
      <c r="E249" s="4"/>
      <c r="F249" s="4"/>
      <c r="G249" s="4"/>
      <c r="H249" s="4"/>
      <c r="I249" s="4"/>
      <c r="J249" s="4"/>
    </row>
  </sheetData>
  <mergeCells count="10">
    <mergeCell ref="A91:B93"/>
    <mergeCell ref="D96:E96"/>
    <mergeCell ref="D97:E97"/>
    <mergeCell ref="H98:J98"/>
    <mergeCell ref="A7:J7"/>
    <mergeCell ref="A8:J8"/>
    <mergeCell ref="A9:J9"/>
    <mergeCell ref="A10:J10"/>
    <mergeCell ref="A88:E88"/>
    <mergeCell ref="A89:E89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55"/>
  <sheetViews>
    <sheetView topLeftCell="A72" zoomScale="60" zoomScaleNormal="60" workbookViewId="0">
      <selection activeCell="D87" sqref="D87"/>
    </sheetView>
  </sheetViews>
  <sheetFormatPr baseColWidth="10" defaultColWidth="11.42578125" defaultRowHeight="15" x14ac:dyDescent="0.25"/>
  <cols>
    <col min="1" max="1" width="11.42578125" style="4"/>
    <col min="2" max="2" width="30.42578125" style="1" customWidth="1"/>
    <col min="3" max="3" width="56.42578125" style="4" bestFit="1" customWidth="1"/>
    <col min="4" max="4" width="45.85546875" style="50" bestFit="1" customWidth="1"/>
    <col min="5" max="5" width="31.42578125" style="4" customWidth="1"/>
    <col min="6" max="6" width="18.28515625" style="4" customWidth="1"/>
    <col min="7" max="8" width="24.42578125" style="4" customWidth="1"/>
    <col min="9" max="9" width="20.28515625" style="4" customWidth="1"/>
    <col min="10" max="10" width="24.28515625" style="4" bestFit="1" customWidth="1"/>
    <col min="11" max="11" width="16.42578125" style="4" bestFit="1" customWidth="1"/>
    <col min="12" max="12" width="16.140625" style="4" customWidth="1"/>
    <col min="13" max="257" width="11.42578125" style="4"/>
    <col min="258" max="258" width="29.5703125" style="4" customWidth="1"/>
    <col min="259" max="259" width="42.28515625" style="4" customWidth="1"/>
    <col min="260" max="260" width="39.5703125" style="4" customWidth="1"/>
    <col min="261" max="261" width="37.140625" style="4" customWidth="1"/>
    <col min="262" max="262" width="18.28515625" style="4" customWidth="1"/>
    <col min="263" max="263" width="18.140625" style="4" customWidth="1"/>
    <col min="264" max="264" width="14.42578125" style="4" customWidth="1"/>
    <col min="265" max="265" width="10.85546875" style="4" customWidth="1"/>
    <col min="266" max="266" width="18.28515625" style="4" customWidth="1"/>
    <col min="267" max="267" width="16.42578125" style="4" bestFit="1" customWidth="1"/>
    <col min="268" max="268" width="16.140625" style="4" customWidth="1"/>
    <col min="269" max="513" width="11.42578125" style="4"/>
    <col min="514" max="514" width="29.5703125" style="4" customWidth="1"/>
    <col min="515" max="515" width="42.28515625" style="4" customWidth="1"/>
    <col min="516" max="516" width="39.5703125" style="4" customWidth="1"/>
    <col min="517" max="517" width="37.140625" style="4" customWidth="1"/>
    <col min="518" max="518" width="18.28515625" style="4" customWidth="1"/>
    <col min="519" max="519" width="18.140625" style="4" customWidth="1"/>
    <col min="520" max="520" width="14.42578125" style="4" customWidth="1"/>
    <col min="521" max="521" width="10.85546875" style="4" customWidth="1"/>
    <col min="522" max="522" width="18.28515625" style="4" customWidth="1"/>
    <col min="523" max="523" width="16.42578125" style="4" bestFit="1" customWidth="1"/>
    <col min="524" max="524" width="16.140625" style="4" customWidth="1"/>
    <col min="525" max="769" width="11.42578125" style="4"/>
    <col min="770" max="770" width="29.5703125" style="4" customWidth="1"/>
    <col min="771" max="771" width="42.28515625" style="4" customWidth="1"/>
    <col min="772" max="772" width="39.5703125" style="4" customWidth="1"/>
    <col min="773" max="773" width="37.140625" style="4" customWidth="1"/>
    <col min="774" max="774" width="18.28515625" style="4" customWidth="1"/>
    <col min="775" max="775" width="18.140625" style="4" customWidth="1"/>
    <col min="776" max="776" width="14.42578125" style="4" customWidth="1"/>
    <col min="777" max="777" width="10.85546875" style="4" customWidth="1"/>
    <col min="778" max="778" width="18.28515625" style="4" customWidth="1"/>
    <col min="779" max="779" width="16.42578125" style="4" bestFit="1" customWidth="1"/>
    <col min="780" max="780" width="16.140625" style="4" customWidth="1"/>
    <col min="781" max="1025" width="11.42578125" style="4"/>
    <col min="1026" max="1026" width="29.5703125" style="4" customWidth="1"/>
    <col min="1027" max="1027" width="42.28515625" style="4" customWidth="1"/>
    <col min="1028" max="1028" width="39.5703125" style="4" customWidth="1"/>
    <col min="1029" max="1029" width="37.140625" style="4" customWidth="1"/>
    <col min="1030" max="1030" width="18.28515625" style="4" customWidth="1"/>
    <col min="1031" max="1031" width="18.140625" style="4" customWidth="1"/>
    <col min="1032" max="1032" width="14.42578125" style="4" customWidth="1"/>
    <col min="1033" max="1033" width="10.85546875" style="4" customWidth="1"/>
    <col min="1034" max="1034" width="18.28515625" style="4" customWidth="1"/>
    <col min="1035" max="1035" width="16.42578125" style="4" bestFit="1" customWidth="1"/>
    <col min="1036" max="1036" width="16.140625" style="4" customWidth="1"/>
    <col min="1037" max="1281" width="11.42578125" style="4"/>
    <col min="1282" max="1282" width="29.5703125" style="4" customWidth="1"/>
    <col min="1283" max="1283" width="42.28515625" style="4" customWidth="1"/>
    <col min="1284" max="1284" width="39.5703125" style="4" customWidth="1"/>
    <col min="1285" max="1285" width="37.140625" style="4" customWidth="1"/>
    <col min="1286" max="1286" width="18.28515625" style="4" customWidth="1"/>
    <col min="1287" max="1287" width="18.140625" style="4" customWidth="1"/>
    <col min="1288" max="1288" width="14.42578125" style="4" customWidth="1"/>
    <col min="1289" max="1289" width="10.85546875" style="4" customWidth="1"/>
    <col min="1290" max="1290" width="18.28515625" style="4" customWidth="1"/>
    <col min="1291" max="1291" width="16.42578125" style="4" bestFit="1" customWidth="1"/>
    <col min="1292" max="1292" width="16.140625" style="4" customWidth="1"/>
    <col min="1293" max="1537" width="11.42578125" style="4"/>
    <col min="1538" max="1538" width="29.5703125" style="4" customWidth="1"/>
    <col min="1539" max="1539" width="42.28515625" style="4" customWidth="1"/>
    <col min="1540" max="1540" width="39.5703125" style="4" customWidth="1"/>
    <col min="1541" max="1541" width="37.140625" style="4" customWidth="1"/>
    <col min="1542" max="1542" width="18.28515625" style="4" customWidth="1"/>
    <col min="1543" max="1543" width="18.140625" style="4" customWidth="1"/>
    <col min="1544" max="1544" width="14.42578125" style="4" customWidth="1"/>
    <col min="1545" max="1545" width="10.85546875" style="4" customWidth="1"/>
    <col min="1546" max="1546" width="18.28515625" style="4" customWidth="1"/>
    <col min="1547" max="1547" width="16.42578125" style="4" bestFit="1" customWidth="1"/>
    <col min="1548" max="1548" width="16.140625" style="4" customWidth="1"/>
    <col min="1549" max="1793" width="11.42578125" style="4"/>
    <col min="1794" max="1794" width="29.5703125" style="4" customWidth="1"/>
    <col min="1795" max="1795" width="42.28515625" style="4" customWidth="1"/>
    <col min="1796" max="1796" width="39.5703125" style="4" customWidth="1"/>
    <col min="1797" max="1797" width="37.140625" style="4" customWidth="1"/>
    <col min="1798" max="1798" width="18.28515625" style="4" customWidth="1"/>
    <col min="1799" max="1799" width="18.140625" style="4" customWidth="1"/>
    <col min="1800" max="1800" width="14.42578125" style="4" customWidth="1"/>
    <col min="1801" max="1801" width="10.85546875" style="4" customWidth="1"/>
    <col min="1802" max="1802" width="18.28515625" style="4" customWidth="1"/>
    <col min="1803" max="1803" width="16.42578125" style="4" bestFit="1" customWidth="1"/>
    <col min="1804" max="1804" width="16.140625" style="4" customWidth="1"/>
    <col min="1805" max="2049" width="11.42578125" style="4"/>
    <col min="2050" max="2050" width="29.5703125" style="4" customWidth="1"/>
    <col min="2051" max="2051" width="42.28515625" style="4" customWidth="1"/>
    <col min="2052" max="2052" width="39.5703125" style="4" customWidth="1"/>
    <col min="2053" max="2053" width="37.140625" style="4" customWidth="1"/>
    <col min="2054" max="2054" width="18.28515625" style="4" customWidth="1"/>
    <col min="2055" max="2055" width="18.140625" style="4" customWidth="1"/>
    <col min="2056" max="2056" width="14.42578125" style="4" customWidth="1"/>
    <col min="2057" max="2057" width="10.85546875" style="4" customWidth="1"/>
    <col min="2058" max="2058" width="18.28515625" style="4" customWidth="1"/>
    <col min="2059" max="2059" width="16.42578125" style="4" bestFit="1" customWidth="1"/>
    <col min="2060" max="2060" width="16.140625" style="4" customWidth="1"/>
    <col min="2061" max="2305" width="11.42578125" style="4"/>
    <col min="2306" max="2306" width="29.5703125" style="4" customWidth="1"/>
    <col min="2307" max="2307" width="42.28515625" style="4" customWidth="1"/>
    <col min="2308" max="2308" width="39.5703125" style="4" customWidth="1"/>
    <col min="2309" max="2309" width="37.140625" style="4" customWidth="1"/>
    <col min="2310" max="2310" width="18.28515625" style="4" customWidth="1"/>
    <col min="2311" max="2311" width="18.140625" style="4" customWidth="1"/>
    <col min="2312" max="2312" width="14.42578125" style="4" customWidth="1"/>
    <col min="2313" max="2313" width="10.85546875" style="4" customWidth="1"/>
    <col min="2314" max="2314" width="18.28515625" style="4" customWidth="1"/>
    <col min="2315" max="2315" width="16.42578125" style="4" bestFit="1" customWidth="1"/>
    <col min="2316" max="2316" width="16.140625" style="4" customWidth="1"/>
    <col min="2317" max="2561" width="11.42578125" style="4"/>
    <col min="2562" max="2562" width="29.5703125" style="4" customWidth="1"/>
    <col min="2563" max="2563" width="42.28515625" style="4" customWidth="1"/>
    <col min="2564" max="2564" width="39.5703125" style="4" customWidth="1"/>
    <col min="2565" max="2565" width="37.140625" style="4" customWidth="1"/>
    <col min="2566" max="2566" width="18.28515625" style="4" customWidth="1"/>
    <col min="2567" max="2567" width="18.140625" style="4" customWidth="1"/>
    <col min="2568" max="2568" width="14.42578125" style="4" customWidth="1"/>
    <col min="2569" max="2569" width="10.85546875" style="4" customWidth="1"/>
    <col min="2570" max="2570" width="18.28515625" style="4" customWidth="1"/>
    <col min="2571" max="2571" width="16.42578125" style="4" bestFit="1" customWidth="1"/>
    <col min="2572" max="2572" width="16.140625" style="4" customWidth="1"/>
    <col min="2573" max="2817" width="11.42578125" style="4"/>
    <col min="2818" max="2818" width="29.5703125" style="4" customWidth="1"/>
    <col min="2819" max="2819" width="42.28515625" style="4" customWidth="1"/>
    <col min="2820" max="2820" width="39.5703125" style="4" customWidth="1"/>
    <col min="2821" max="2821" width="37.140625" style="4" customWidth="1"/>
    <col min="2822" max="2822" width="18.28515625" style="4" customWidth="1"/>
    <col min="2823" max="2823" width="18.140625" style="4" customWidth="1"/>
    <col min="2824" max="2824" width="14.42578125" style="4" customWidth="1"/>
    <col min="2825" max="2825" width="10.85546875" style="4" customWidth="1"/>
    <col min="2826" max="2826" width="18.28515625" style="4" customWidth="1"/>
    <col min="2827" max="2827" width="16.42578125" style="4" bestFit="1" customWidth="1"/>
    <col min="2828" max="2828" width="16.140625" style="4" customWidth="1"/>
    <col min="2829" max="3073" width="11.42578125" style="4"/>
    <col min="3074" max="3074" width="29.5703125" style="4" customWidth="1"/>
    <col min="3075" max="3075" width="42.28515625" style="4" customWidth="1"/>
    <col min="3076" max="3076" width="39.5703125" style="4" customWidth="1"/>
    <col min="3077" max="3077" width="37.140625" style="4" customWidth="1"/>
    <col min="3078" max="3078" width="18.28515625" style="4" customWidth="1"/>
    <col min="3079" max="3079" width="18.140625" style="4" customWidth="1"/>
    <col min="3080" max="3080" width="14.42578125" style="4" customWidth="1"/>
    <col min="3081" max="3081" width="10.85546875" style="4" customWidth="1"/>
    <col min="3082" max="3082" width="18.28515625" style="4" customWidth="1"/>
    <col min="3083" max="3083" width="16.42578125" style="4" bestFit="1" customWidth="1"/>
    <col min="3084" max="3084" width="16.140625" style="4" customWidth="1"/>
    <col min="3085" max="3329" width="11.42578125" style="4"/>
    <col min="3330" max="3330" width="29.5703125" style="4" customWidth="1"/>
    <col min="3331" max="3331" width="42.28515625" style="4" customWidth="1"/>
    <col min="3332" max="3332" width="39.5703125" style="4" customWidth="1"/>
    <col min="3333" max="3333" width="37.140625" style="4" customWidth="1"/>
    <col min="3334" max="3334" width="18.28515625" style="4" customWidth="1"/>
    <col min="3335" max="3335" width="18.140625" style="4" customWidth="1"/>
    <col min="3336" max="3336" width="14.42578125" style="4" customWidth="1"/>
    <col min="3337" max="3337" width="10.85546875" style="4" customWidth="1"/>
    <col min="3338" max="3338" width="18.28515625" style="4" customWidth="1"/>
    <col min="3339" max="3339" width="16.42578125" style="4" bestFit="1" customWidth="1"/>
    <col min="3340" max="3340" width="16.140625" style="4" customWidth="1"/>
    <col min="3341" max="3585" width="11.42578125" style="4"/>
    <col min="3586" max="3586" width="29.5703125" style="4" customWidth="1"/>
    <col min="3587" max="3587" width="42.28515625" style="4" customWidth="1"/>
    <col min="3588" max="3588" width="39.5703125" style="4" customWidth="1"/>
    <col min="3589" max="3589" width="37.140625" style="4" customWidth="1"/>
    <col min="3590" max="3590" width="18.28515625" style="4" customWidth="1"/>
    <col min="3591" max="3591" width="18.140625" style="4" customWidth="1"/>
    <col min="3592" max="3592" width="14.42578125" style="4" customWidth="1"/>
    <col min="3593" max="3593" width="10.85546875" style="4" customWidth="1"/>
    <col min="3594" max="3594" width="18.28515625" style="4" customWidth="1"/>
    <col min="3595" max="3595" width="16.42578125" style="4" bestFit="1" customWidth="1"/>
    <col min="3596" max="3596" width="16.140625" style="4" customWidth="1"/>
    <col min="3597" max="3841" width="11.42578125" style="4"/>
    <col min="3842" max="3842" width="29.5703125" style="4" customWidth="1"/>
    <col min="3843" max="3843" width="42.28515625" style="4" customWidth="1"/>
    <col min="3844" max="3844" width="39.5703125" style="4" customWidth="1"/>
    <col min="3845" max="3845" width="37.140625" style="4" customWidth="1"/>
    <col min="3846" max="3846" width="18.28515625" style="4" customWidth="1"/>
    <col min="3847" max="3847" width="18.140625" style="4" customWidth="1"/>
    <col min="3848" max="3848" width="14.42578125" style="4" customWidth="1"/>
    <col min="3849" max="3849" width="10.85546875" style="4" customWidth="1"/>
    <col min="3850" max="3850" width="18.28515625" style="4" customWidth="1"/>
    <col min="3851" max="3851" width="16.42578125" style="4" bestFit="1" customWidth="1"/>
    <col min="3852" max="3852" width="16.140625" style="4" customWidth="1"/>
    <col min="3853" max="4097" width="11.42578125" style="4"/>
    <col min="4098" max="4098" width="29.5703125" style="4" customWidth="1"/>
    <col min="4099" max="4099" width="42.28515625" style="4" customWidth="1"/>
    <col min="4100" max="4100" width="39.5703125" style="4" customWidth="1"/>
    <col min="4101" max="4101" width="37.140625" style="4" customWidth="1"/>
    <col min="4102" max="4102" width="18.28515625" style="4" customWidth="1"/>
    <col min="4103" max="4103" width="18.140625" style="4" customWidth="1"/>
    <col min="4104" max="4104" width="14.42578125" style="4" customWidth="1"/>
    <col min="4105" max="4105" width="10.85546875" style="4" customWidth="1"/>
    <col min="4106" max="4106" width="18.28515625" style="4" customWidth="1"/>
    <col min="4107" max="4107" width="16.42578125" style="4" bestFit="1" customWidth="1"/>
    <col min="4108" max="4108" width="16.140625" style="4" customWidth="1"/>
    <col min="4109" max="4353" width="11.42578125" style="4"/>
    <col min="4354" max="4354" width="29.5703125" style="4" customWidth="1"/>
    <col min="4355" max="4355" width="42.28515625" style="4" customWidth="1"/>
    <col min="4356" max="4356" width="39.5703125" style="4" customWidth="1"/>
    <col min="4357" max="4357" width="37.140625" style="4" customWidth="1"/>
    <col min="4358" max="4358" width="18.28515625" style="4" customWidth="1"/>
    <col min="4359" max="4359" width="18.140625" style="4" customWidth="1"/>
    <col min="4360" max="4360" width="14.42578125" style="4" customWidth="1"/>
    <col min="4361" max="4361" width="10.85546875" style="4" customWidth="1"/>
    <col min="4362" max="4362" width="18.28515625" style="4" customWidth="1"/>
    <col min="4363" max="4363" width="16.42578125" style="4" bestFit="1" customWidth="1"/>
    <col min="4364" max="4364" width="16.140625" style="4" customWidth="1"/>
    <col min="4365" max="4609" width="11.42578125" style="4"/>
    <col min="4610" max="4610" width="29.5703125" style="4" customWidth="1"/>
    <col min="4611" max="4611" width="42.28515625" style="4" customWidth="1"/>
    <col min="4612" max="4612" width="39.5703125" style="4" customWidth="1"/>
    <col min="4613" max="4613" width="37.140625" style="4" customWidth="1"/>
    <col min="4614" max="4614" width="18.28515625" style="4" customWidth="1"/>
    <col min="4615" max="4615" width="18.140625" style="4" customWidth="1"/>
    <col min="4616" max="4616" width="14.42578125" style="4" customWidth="1"/>
    <col min="4617" max="4617" width="10.85546875" style="4" customWidth="1"/>
    <col min="4618" max="4618" width="18.28515625" style="4" customWidth="1"/>
    <col min="4619" max="4619" width="16.42578125" style="4" bestFit="1" customWidth="1"/>
    <col min="4620" max="4620" width="16.140625" style="4" customWidth="1"/>
    <col min="4621" max="4865" width="11.42578125" style="4"/>
    <col min="4866" max="4866" width="29.5703125" style="4" customWidth="1"/>
    <col min="4867" max="4867" width="42.28515625" style="4" customWidth="1"/>
    <col min="4868" max="4868" width="39.5703125" style="4" customWidth="1"/>
    <col min="4869" max="4869" width="37.140625" style="4" customWidth="1"/>
    <col min="4870" max="4870" width="18.28515625" style="4" customWidth="1"/>
    <col min="4871" max="4871" width="18.140625" style="4" customWidth="1"/>
    <col min="4872" max="4872" width="14.42578125" style="4" customWidth="1"/>
    <col min="4873" max="4873" width="10.85546875" style="4" customWidth="1"/>
    <col min="4874" max="4874" width="18.28515625" style="4" customWidth="1"/>
    <col min="4875" max="4875" width="16.42578125" style="4" bestFit="1" customWidth="1"/>
    <col min="4876" max="4876" width="16.140625" style="4" customWidth="1"/>
    <col min="4877" max="5121" width="11.42578125" style="4"/>
    <col min="5122" max="5122" width="29.5703125" style="4" customWidth="1"/>
    <col min="5123" max="5123" width="42.28515625" style="4" customWidth="1"/>
    <col min="5124" max="5124" width="39.5703125" style="4" customWidth="1"/>
    <col min="5125" max="5125" width="37.140625" style="4" customWidth="1"/>
    <col min="5126" max="5126" width="18.28515625" style="4" customWidth="1"/>
    <col min="5127" max="5127" width="18.140625" style="4" customWidth="1"/>
    <col min="5128" max="5128" width="14.42578125" style="4" customWidth="1"/>
    <col min="5129" max="5129" width="10.85546875" style="4" customWidth="1"/>
    <col min="5130" max="5130" width="18.28515625" style="4" customWidth="1"/>
    <col min="5131" max="5131" width="16.42578125" style="4" bestFit="1" customWidth="1"/>
    <col min="5132" max="5132" width="16.140625" style="4" customWidth="1"/>
    <col min="5133" max="5377" width="11.42578125" style="4"/>
    <col min="5378" max="5378" width="29.5703125" style="4" customWidth="1"/>
    <col min="5379" max="5379" width="42.28515625" style="4" customWidth="1"/>
    <col min="5380" max="5380" width="39.5703125" style="4" customWidth="1"/>
    <col min="5381" max="5381" width="37.140625" style="4" customWidth="1"/>
    <col min="5382" max="5382" width="18.28515625" style="4" customWidth="1"/>
    <col min="5383" max="5383" width="18.140625" style="4" customWidth="1"/>
    <col min="5384" max="5384" width="14.42578125" style="4" customWidth="1"/>
    <col min="5385" max="5385" width="10.85546875" style="4" customWidth="1"/>
    <col min="5386" max="5386" width="18.28515625" style="4" customWidth="1"/>
    <col min="5387" max="5387" width="16.42578125" style="4" bestFit="1" customWidth="1"/>
    <col min="5388" max="5388" width="16.140625" style="4" customWidth="1"/>
    <col min="5389" max="5633" width="11.42578125" style="4"/>
    <col min="5634" max="5634" width="29.5703125" style="4" customWidth="1"/>
    <col min="5635" max="5635" width="42.28515625" style="4" customWidth="1"/>
    <col min="5636" max="5636" width="39.5703125" style="4" customWidth="1"/>
    <col min="5637" max="5637" width="37.140625" style="4" customWidth="1"/>
    <col min="5638" max="5638" width="18.28515625" style="4" customWidth="1"/>
    <col min="5639" max="5639" width="18.140625" style="4" customWidth="1"/>
    <col min="5640" max="5640" width="14.42578125" style="4" customWidth="1"/>
    <col min="5641" max="5641" width="10.85546875" style="4" customWidth="1"/>
    <col min="5642" max="5642" width="18.28515625" style="4" customWidth="1"/>
    <col min="5643" max="5643" width="16.42578125" style="4" bestFit="1" customWidth="1"/>
    <col min="5644" max="5644" width="16.140625" style="4" customWidth="1"/>
    <col min="5645" max="5889" width="11.42578125" style="4"/>
    <col min="5890" max="5890" width="29.5703125" style="4" customWidth="1"/>
    <col min="5891" max="5891" width="42.28515625" style="4" customWidth="1"/>
    <col min="5892" max="5892" width="39.5703125" style="4" customWidth="1"/>
    <col min="5893" max="5893" width="37.140625" style="4" customWidth="1"/>
    <col min="5894" max="5894" width="18.28515625" style="4" customWidth="1"/>
    <col min="5895" max="5895" width="18.140625" style="4" customWidth="1"/>
    <col min="5896" max="5896" width="14.42578125" style="4" customWidth="1"/>
    <col min="5897" max="5897" width="10.85546875" style="4" customWidth="1"/>
    <col min="5898" max="5898" width="18.28515625" style="4" customWidth="1"/>
    <col min="5899" max="5899" width="16.42578125" style="4" bestFit="1" customWidth="1"/>
    <col min="5900" max="5900" width="16.140625" style="4" customWidth="1"/>
    <col min="5901" max="6145" width="11.42578125" style="4"/>
    <col min="6146" max="6146" width="29.5703125" style="4" customWidth="1"/>
    <col min="6147" max="6147" width="42.28515625" style="4" customWidth="1"/>
    <col min="6148" max="6148" width="39.5703125" style="4" customWidth="1"/>
    <col min="6149" max="6149" width="37.140625" style="4" customWidth="1"/>
    <col min="6150" max="6150" width="18.28515625" style="4" customWidth="1"/>
    <col min="6151" max="6151" width="18.140625" style="4" customWidth="1"/>
    <col min="6152" max="6152" width="14.42578125" style="4" customWidth="1"/>
    <col min="6153" max="6153" width="10.85546875" style="4" customWidth="1"/>
    <col min="6154" max="6154" width="18.28515625" style="4" customWidth="1"/>
    <col min="6155" max="6155" width="16.42578125" style="4" bestFit="1" customWidth="1"/>
    <col min="6156" max="6156" width="16.140625" style="4" customWidth="1"/>
    <col min="6157" max="6401" width="11.42578125" style="4"/>
    <col min="6402" max="6402" width="29.5703125" style="4" customWidth="1"/>
    <col min="6403" max="6403" width="42.28515625" style="4" customWidth="1"/>
    <col min="6404" max="6404" width="39.5703125" style="4" customWidth="1"/>
    <col min="6405" max="6405" width="37.140625" style="4" customWidth="1"/>
    <col min="6406" max="6406" width="18.28515625" style="4" customWidth="1"/>
    <col min="6407" max="6407" width="18.140625" style="4" customWidth="1"/>
    <col min="6408" max="6408" width="14.42578125" style="4" customWidth="1"/>
    <col min="6409" max="6409" width="10.85546875" style="4" customWidth="1"/>
    <col min="6410" max="6410" width="18.28515625" style="4" customWidth="1"/>
    <col min="6411" max="6411" width="16.42578125" style="4" bestFit="1" customWidth="1"/>
    <col min="6412" max="6412" width="16.140625" style="4" customWidth="1"/>
    <col min="6413" max="6657" width="11.42578125" style="4"/>
    <col min="6658" max="6658" width="29.5703125" style="4" customWidth="1"/>
    <col min="6659" max="6659" width="42.28515625" style="4" customWidth="1"/>
    <col min="6660" max="6660" width="39.5703125" style="4" customWidth="1"/>
    <col min="6661" max="6661" width="37.140625" style="4" customWidth="1"/>
    <col min="6662" max="6662" width="18.28515625" style="4" customWidth="1"/>
    <col min="6663" max="6663" width="18.140625" style="4" customWidth="1"/>
    <col min="6664" max="6664" width="14.42578125" style="4" customWidth="1"/>
    <col min="6665" max="6665" width="10.85546875" style="4" customWidth="1"/>
    <col min="6666" max="6666" width="18.28515625" style="4" customWidth="1"/>
    <col min="6667" max="6667" width="16.42578125" style="4" bestFit="1" customWidth="1"/>
    <col min="6668" max="6668" width="16.140625" style="4" customWidth="1"/>
    <col min="6669" max="6913" width="11.42578125" style="4"/>
    <col min="6914" max="6914" width="29.5703125" style="4" customWidth="1"/>
    <col min="6915" max="6915" width="42.28515625" style="4" customWidth="1"/>
    <col min="6916" max="6916" width="39.5703125" style="4" customWidth="1"/>
    <col min="6917" max="6917" width="37.140625" style="4" customWidth="1"/>
    <col min="6918" max="6918" width="18.28515625" style="4" customWidth="1"/>
    <col min="6919" max="6919" width="18.140625" style="4" customWidth="1"/>
    <col min="6920" max="6920" width="14.42578125" style="4" customWidth="1"/>
    <col min="6921" max="6921" width="10.85546875" style="4" customWidth="1"/>
    <col min="6922" max="6922" width="18.28515625" style="4" customWidth="1"/>
    <col min="6923" max="6923" width="16.42578125" style="4" bestFit="1" customWidth="1"/>
    <col min="6924" max="6924" width="16.140625" style="4" customWidth="1"/>
    <col min="6925" max="7169" width="11.42578125" style="4"/>
    <col min="7170" max="7170" width="29.5703125" style="4" customWidth="1"/>
    <col min="7171" max="7171" width="42.28515625" style="4" customWidth="1"/>
    <col min="7172" max="7172" width="39.5703125" style="4" customWidth="1"/>
    <col min="7173" max="7173" width="37.140625" style="4" customWidth="1"/>
    <col min="7174" max="7174" width="18.28515625" style="4" customWidth="1"/>
    <col min="7175" max="7175" width="18.140625" style="4" customWidth="1"/>
    <col min="7176" max="7176" width="14.42578125" style="4" customWidth="1"/>
    <col min="7177" max="7177" width="10.85546875" style="4" customWidth="1"/>
    <col min="7178" max="7178" width="18.28515625" style="4" customWidth="1"/>
    <col min="7179" max="7179" width="16.42578125" style="4" bestFit="1" customWidth="1"/>
    <col min="7180" max="7180" width="16.140625" style="4" customWidth="1"/>
    <col min="7181" max="7425" width="11.42578125" style="4"/>
    <col min="7426" max="7426" width="29.5703125" style="4" customWidth="1"/>
    <col min="7427" max="7427" width="42.28515625" style="4" customWidth="1"/>
    <col min="7428" max="7428" width="39.5703125" style="4" customWidth="1"/>
    <col min="7429" max="7429" width="37.140625" style="4" customWidth="1"/>
    <col min="7430" max="7430" width="18.28515625" style="4" customWidth="1"/>
    <col min="7431" max="7431" width="18.140625" style="4" customWidth="1"/>
    <col min="7432" max="7432" width="14.42578125" style="4" customWidth="1"/>
    <col min="7433" max="7433" width="10.85546875" style="4" customWidth="1"/>
    <col min="7434" max="7434" width="18.28515625" style="4" customWidth="1"/>
    <col min="7435" max="7435" width="16.42578125" style="4" bestFit="1" customWidth="1"/>
    <col min="7436" max="7436" width="16.140625" style="4" customWidth="1"/>
    <col min="7437" max="7681" width="11.42578125" style="4"/>
    <col min="7682" max="7682" width="29.5703125" style="4" customWidth="1"/>
    <col min="7683" max="7683" width="42.28515625" style="4" customWidth="1"/>
    <col min="7684" max="7684" width="39.5703125" style="4" customWidth="1"/>
    <col min="7685" max="7685" width="37.140625" style="4" customWidth="1"/>
    <col min="7686" max="7686" width="18.28515625" style="4" customWidth="1"/>
    <col min="7687" max="7687" width="18.140625" style="4" customWidth="1"/>
    <col min="7688" max="7688" width="14.42578125" style="4" customWidth="1"/>
    <col min="7689" max="7689" width="10.85546875" style="4" customWidth="1"/>
    <col min="7690" max="7690" width="18.28515625" style="4" customWidth="1"/>
    <col min="7691" max="7691" width="16.42578125" style="4" bestFit="1" customWidth="1"/>
    <col min="7692" max="7692" width="16.140625" style="4" customWidth="1"/>
    <col min="7693" max="7937" width="11.42578125" style="4"/>
    <col min="7938" max="7938" width="29.5703125" style="4" customWidth="1"/>
    <col min="7939" max="7939" width="42.28515625" style="4" customWidth="1"/>
    <col min="7940" max="7940" width="39.5703125" style="4" customWidth="1"/>
    <col min="7941" max="7941" width="37.140625" style="4" customWidth="1"/>
    <col min="7942" max="7942" width="18.28515625" style="4" customWidth="1"/>
    <col min="7943" max="7943" width="18.140625" style="4" customWidth="1"/>
    <col min="7944" max="7944" width="14.42578125" style="4" customWidth="1"/>
    <col min="7945" max="7945" width="10.85546875" style="4" customWidth="1"/>
    <col min="7946" max="7946" width="18.28515625" style="4" customWidth="1"/>
    <col min="7947" max="7947" width="16.42578125" style="4" bestFit="1" customWidth="1"/>
    <col min="7948" max="7948" width="16.140625" style="4" customWidth="1"/>
    <col min="7949" max="8193" width="11.42578125" style="4"/>
    <col min="8194" max="8194" width="29.5703125" style="4" customWidth="1"/>
    <col min="8195" max="8195" width="42.28515625" style="4" customWidth="1"/>
    <col min="8196" max="8196" width="39.5703125" style="4" customWidth="1"/>
    <col min="8197" max="8197" width="37.140625" style="4" customWidth="1"/>
    <col min="8198" max="8198" width="18.28515625" style="4" customWidth="1"/>
    <col min="8199" max="8199" width="18.140625" style="4" customWidth="1"/>
    <col min="8200" max="8200" width="14.42578125" style="4" customWidth="1"/>
    <col min="8201" max="8201" width="10.85546875" style="4" customWidth="1"/>
    <col min="8202" max="8202" width="18.28515625" style="4" customWidth="1"/>
    <col min="8203" max="8203" width="16.42578125" style="4" bestFit="1" customWidth="1"/>
    <col min="8204" max="8204" width="16.140625" style="4" customWidth="1"/>
    <col min="8205" max="8449" width="11.42578125" style="4"/>
    <col min="8450" max="8450" width="29.5703125" style="4" customWidth="1"/>
    <col min="8451" max="8451" width="42.28515625" style="4" customWidth="1"/>
    <col min="8452" max="8452" width="39.5703125" style="4" customWidth="1"/>
    <col min="8453" max="8453" width="37.140625" style="4" customWidth="1"/>
    <col min="8454" max="8454" width="18.28515625" style="4" customWidth="1"/>
    <col min="8455" max="8455" width="18.140625" style="4" customWidth="1"/>
    <col min="8456" max="8456" width="14.42578125" style="4" customWidth="1"/>
    <col min="8457" max="8457" width="10.85546875" style="4" customWidth="1"/>
    <col min="8458" max="8458" width="18.28515625" style="4" customWidth="1"/>
    <col min="8459" max="8459" width="16.42578125" style="4" bestFit="1" customWidth="1"/>
    <col min="8460" max="8460" width="16.140625" style="4" customWidth="1"/>
    <col min="8461" max="8705" width="11.42578125" style="4"/>
    <col min="8706" max="8706" width="29.5703125" style="4" customWidth="1"/>
    <col min="8707" max="8707" width="42.28515625" style="4" customWidth="1"/>
    <col min="8708" max="8708" width="39.5703125" style="4" customWidth="1"/>
    <col min="8709" max="8709" width="37.140625" style="4" customWidth="1"/>
    <col min="8710" max="8710" width="18.28515625" style="4" customWidth="1"/>
    <col min="8711" max="8711" width="18.140625" style="4" customWidth="1"/>
    <col min="8712" max="8712" width="14.42578125" style="4" customWidth="1"/>
    <col min="8713" max="8713" width="10.85546875" style="4" customWidth="1"/>
    <col min="8714" max="8714" width="18.28515625" style="4" customWidth="1"/>
    <col min="8715" max="8715" width="16.42578125" style="4" bestFit="1" customWidth="1"/>
    <col min="8716" max="8716" width="16.140625" style="4" customWidth="1"/>
    <col min="8717" max="8961" width="11.42578125" style="4"/>
    <col min="8962" max="8962" width="29.5703125" style="4" customWidth="1"/>
    <col min="8963" max="8963" width="42.28515625" style="4" customWidth="1"/>
    <col min="8964" max="8964" width="39.5703125" style="4" customWidth="1"/>
    <col min="8965" max="8965" width="37.140625" style="4" customWidth="1"/>
    <col min="8966" max="8966" width="18.28515625" style="4" customWidth="1"/>
    <col min="8967" max="8967" width="18.140625" style="4" customWidth="1"/>
    <col min="8968" max="8968" width="14.42578125" style="4" customWidth="1"/>
    <col min="8969" max="8969" width="10.85546875" style="4" customWidth="1"/>
    <col min="8970" max="8970" width="18.28515625" style="4" customWidth="1"/>
    <col min="8971" max="8971" width="16.42578125" style="4" bestFit="1" customWidth="1"/>
    <col min="8972" max="8972" width="16.140625" style="4" customWidth="1"/>
    <col min="8973" max="9217" width="11.42578125" style="4"/>
    <col min="9218" max="9218" width="29.5703125" style="4" customWidth="1"/>
    <col min="9219" max="9219" width="42.28515625" style="4" customWidth="1"/>
    <col min="9220" max="9220" width="39.5703125" style="4" customWidth="1"/>
    <col min="9221" max="9221" width="37.140625" style="4" customWidth="1"/>
    <col min="9222" max="9222" width="18.28515625" style="4" customWidth="1"/>
    <col min="9223" max="9223" width="18.140625" style="4" customWidth="1"/>
    <col min="9224" max="9224" width="14.42578125" style="4" customWidth="1"/>
    <col min="9225" max="9225" width="10.85546875" style="4" customWidth="1"/>
    <col min="9226" max="9226" width="18.28515625" style="4" customWidth="1"/>
    <col min="9227" max="9227" width="16.42578125" style="4" bestFit="1" customWidth="1"/>
    <col min="9228" max="9228" width="16.140625" style="4" customWidth="1"/>
    <col min="9229" max="9473" width="11.42578125" style="4"/>
    <col min="9474" max="9474" width="29.5703125" style="4" customWidth="1"/>
    <col min="9475" max="9475" width="42.28515625" style="4" customWidth="1"/>
    <col min="9476" max="9476" width="39.5703125" style="4" customWidth="1"/>
    <col min="9477" max="9477" width="37.140625" style="4" customWidth="1"/>
    <col min="9478" max="9478" width="18.28515625" style="4" customWidth="1"/>
    <col min="9479" max="9479" width="18.140625" style="4" customWidth="1"/>
    <col min="9480" max="9480" width="14.42578125" style="4" customWidth="1"/>
    <col min="9481" max="9481" width="10.85546875" style="4" customWidth="1"/>
    <col min="9482" max="9482" width="18.28515625" style="4" customWidth="1"/>
    <col min="9483" max="9483" width="16.42578125" style="4" bestFit="1" customWidth="1"/>
    <col min="9484" max="9484" width="16.140625" style="4" customWidth="1"/>
    <col min="9485" max="9729" width="11.42578125" style="4"/>
    <col min="9730" max="9730" width="29.5703125" style="4" customWidth="1"/>
    <col min="9731" max="9731" width="42.28515625" style="4" customWidth="1"/>
    <col min="9732" max="9732" width="39.5703125" style="4" customWidth="1"/>
    <col min="9733" max="9733" width="37.140625" style="4" customWidth="1"/>
    <col min="9734" max="9734" width="18.28515625" style="4" customWidth="1"/>
    <col min="9735" max="9735" width="18.140625" style="4" customWidth="1"/>
    <col min="9736" max="9736" width="14.42578125" style="4" customWidth="1"/>
    <col min="9737" max="9737" width="10.85546875" style="4" customWidth="1"/>
    <col min="9738" max="9738" width="18.28515625" style="4" customWidth="1"/>
    <col min="9739" max="9739" width="16.42578125" style="4" bestFit="1" customWidth="1"/>
    <col min="9740" max="9740" width="16.140625" style="4" customWidth="1"/>
    <col min="9741" max="9985" width="11.42578125" style="4"/>
    <col min="9986" max="9986" width="29.5703125" style="4" customWidth="1"/>
    <col min="9987" max="9987" width="42.28515625" style="4" customWidth="1"/>
    <col min="9988" max="9988" width="39.5703125" style="4" customWidth="1"/>
    <col min="9989" max="9989" width="37.140625" style="4" customWidth="1"/>
    <col min="9990" max="9990" width="18.28515625" style="4" customWidth="1"/>
    <col min="9991" max="9991" width="18.140625" style="4" customWidth="1"/>
    <col min="9992" max="9992" width="14.42578125" style="4" customWidth="1"/>
    <col min="9993" max="9993" width="10.85546875" style="4" customWidth="1"/>
    <col min="9994" max="9994" width="18.28515625" style="4" customWidth="1"/>
    <col min="9995" max="9995" width="16.42578125" style="4" bestFit="1" customWidth="1"/>
    <col min="9996" max="9996" width="16.140625" style="4" customWidth="1"/>
    <col min="9997" max="10241" width="11.42578125" style="4"/>
    <col min="10242" max="10242" width="29.5703125" style="4" customWidth="1"/>
    <col min="10243" max="10243" width="42.28515625" style="4" customWidth="1"/>
    <col min="10244" max="10244" width="39.5703125" style="4" customWidth="1"/>
    <col min="10245" max="10245" width="37.140625" style="4" customWidth="1"/>
    <col min="10246" max="10246" width="18.28515625" style="4" customWidth="1"/>
    <col min="10247" max="10247" width="18.140625" style="4" customWidth="1"/>
    <col min="10248" max="10248" width="14.42578125" style="4" customWidth="1"/>
    <col min="10249" max="10249" width="10.85546875" style="4" customWidth="1"/>
    <col min="10250" max="10250" width="18.28515625" style="4" customWidth="1"/>
    <col min="10251" max="10251" width="16.42578125" style="4" bestFit="1" customWidth="1"/>
    <col min="10252" max="10252" width="16.140625" style="4" customWidth="1"/>
    <col min="10253" max="10497" width="11.42578125" style="4"/>
    <col min="10498" max="10498" width="29.5703125" style="4" customWidth="1"/>
    <col min="10499" max="10499" width="42.28515625" style="4" customWidth="1"/>
    <col min="10500" max="10500" width="39.5703125" style="4" customWidth="1"/>
    <col min="10501" max="10501" width="37.140625" style="4" customWidth="1"/>
    <col min="10502" max="10502" width="18.28515625" style="4" customWidth="1"/>
    <col min="10503" max="10503" width="18.140625" style="4" customWidth="1"/>
    <col min="10504" max="10504" width="14.42578125" style="4" customWidth="1"/>
    <col min="10505" max="10505" width="10.85546875" style="4" customWidth="1"/>
    <col min="10506" max="10506" width="18.28515625" style="4" customWidth="1"/>
    <col min="10507" max="10507" width="16.42578125" style="4" bestFit="1" customWidth="1"/>
    <col min="10508" max="10508" width="16.140625" style="4" customWidth="1"/>
    <col min="10509" max="10753" width="11.42578125" style="4"/>
    <col min="10754" max="10754" width="29.5703125" style="4" customWidth="1"/>
    <col min="10755" max="10755" width="42.28515625" style="4" customWidth="1"/>
    <col min="10756" max="10756" width="39.5703125" style="4" customWidth="1"/>
    <col min="10757" max="10757" width="37.140625" style="4" customWidth="1"/>
    <col min="10758" max="10758" width="18.28515625" style="4" customWidth="1"/>
    <col min="10759" max="10759" width="18.140625" style="4" customWidth="1"/>
    <col min="10760" max="10760" width="14.42578125" style="4" customWidth="1"/>
    <col min="10761" max="10761" width="10.85546875" style="4" customWidth="1"/>
    <col min="10762" max="10762" width="18.28515625" style="4" customWidth="1"/>
    <col min="10763" max="10763" width="16.42578125" style="4" bestFit="1" customWidth="1"/>
    <col min="10764" max="10764" width="16.140625" style="4" customWidth="1"/>
    <col min="10765" max="11009" width="11.42578125" style="4"/>
    <col min="11010" max="11010" width="29.5703125" style="4" customWidth="1"/>
    <col min="11011" max="11011" width="42.28515625" style="4" customWidth="1"/>
    <col min="11012" max="11012" width="39.5703125" style="4" customWidth="1"/>
    <col min="11013" max="11013" width="37.140625" style="4" customWidth="1"/>
    <col min="11014" max="11014" width="18.28515625" style="4" customWidth="1"/>
    <col min="11015" max="11015" width="18.140625" style="4" customWidth="1"/>
    <col min="11016" max="11016" width="14.42578125" style="4" customWidth="1"/>
    <col min="11017" max="11017" width="10.85546875" style="4" customWidth="1"/>
    <col min="11018" max="11018" width="18.28515625" style="4" customWidth="1"/>
    <col min="11019" max="11019" width="16.42578125" style="4" bestFit="1" customWidth="1"/>
    <col min="11020" max="11020" width="16.140625" style="4" customWidth="1"/>
    <col min="11021" max="11265" width="11.42578125" style="4"/>
    <col min="11266" max="11266" width="29.5703125" style="4" customWidth="1"/>
    <col min="11267" max="11267" width="42.28515625" style="4" customWidth="1"/>
    <col min="11268" max="11268" width="39.5703125" style="4" customWidth="1"/>
    <col min="11269" max="11269" width="37.140625" style="4" customWidth="1"/>
    <col min="11270" max="11270" width="18.28515625" style="4" customWidth="1"/>
    <col min="11271" max="11271" width="18.140625" style="4" customWidth="1"/>
    <col min="11272" max="11272" width="14.42578125" style="4" customWidth="1"/>
    <col min="11273" max="11273" width="10.85546875" style="4" customWidth="1"/>
    <col min="11274" max="11274" width="18.28515625" style="4" customWidth="1"/>
    <col min="11275" max="11275" width="16.42578125" style="4" bestFit="1" customWidth="1"/>
    <col min="11276" max="11276" width="16.140625" style="4" customWidth="1"/>
    <col min="11277" max="11521" width="11.42578125" style="4"/>
    <col min="11522" max="11522" width="29.5703125" style="4" customWidth="1"/>
    <col min="11523" max="11523" width="42.28515625" style="4" customWidth="1"/>
    <col min="11524" max="11524" width="39.5703125" style="4" customWidth="1"/>
    <col min="11525" max="11525" width="37.140625" style="4" customWidth="1"/>
    <col min="11526" max="11526" width="18.28515625" style="4" customWidth="1"/>
    <col min="11527" max="11527" width="18.140625" style="4" customWidth="1"/>
    <col min="11528" max="11528" width="14.42578125" style="4" customWidth="1"/>
    <col min="11529" max="11529" width="10.85546875" style="4" customWidth="1"/>
    <col min="11530" max="11530" width="18.28515625" style="4" customWidth="1"/>
    <col min="11531" max="11531" width="16.42578125" style="4" bestFit="1" customWidth="1"/>
    <col min="11532" max="11532" width="16.140625" style="4" customWidth="1"/>
    <col min="11533" max="11777" width="11.42578125" style="4"/>
    <col min="11778" max="11778" width="29.5703125" style="4" customWidth="1"/>
    <col min="11779" max="11779" width="42.28515625" style="4" customWidth="1"/>
    <col min="11780" max="11780" width="39.5703125" style="4" customWidth="1"/>
    <col min="11781" max="11781" width="37.140625" style="4" customWidth="1"/>
    <col min="11782" max="11782" width="18.28515625" style="4" customWidth="1"/>
    <col min="11783" max="11783" width="18.140625" style="4" customWidth="1"/>
    <col min="11784" max="11784" width="14.42578125" style="4" customWidth="1"/>
    <col min="11785" max="11785" width="10.85546875" style="4" customWidth="1"/>
    <col min="11786" max="11786" width="18.28515625" style="4" customWidth="1"/>
    <col min="11787" max="11787" width="16.42578125" style="4" bestFit="1" customWidth="1"/>
    <col min="11788" max="11788" width="16.140625" style="4" customWidth="1"/>
    <col min="11789" max="12033" width="11.42578125" style="4"/>
    <col min="12034" max="12034" width="29.5703125" style="4" customWidth="1"/>
    <col min="12035" max="12035" width="42.28515625" style="4" customWidth="1"/>
    <col min="12036" max="12036" width="39.5703125" style="4" customWidth="1"/>
    <col min="12037" max="12037" width="37.140625" style="4" customWidth="1"/>
    <col min="12038" max="12038" width="18.28515625" style="4" customWidth="1"/>
    <col min="12039" max="12039" width="18.140625" style="4" customWidth="1"/>
    <col min="12040" max="12040" width="14.42578125" style="4" customWidth="1"/>
    <col min="12041" max="12041" width="10.85546875" style="4" customWidth="1"/>
    <col min="12042" max="12042" width="18.28515625" style="4" customWidth="1"/>
    <col min="12043" max="12043" width="16.42578125" style="4" bestFit="1" customWidth="1"/>
    <col min="12044" max="12044" width="16.140625" style="4" customWidth="1"/>
    <col min="12045" max="12289" width="11.42578125" style="4"/>
    <col min="12290" max="12290" width="29.5703125" style="4" customWidth="1"/>
    <col min="12291" max="12291" width="42.28515625" style="4" customWidth="1"/>
    <col min="12292" max="12292" width="39.5703125" style="4" customWidth="1"/>
    <col min="12293" max="12293" width="37.140625" style="4" customWidth="1"/>
    <col min="12294" max="12294" width="18.28515625" style="4" customWidth="1"/>
    <col min="12295" max="12295" width="18.140625" style="4" customWidth="1"/>
    <col min="12296" max="12296" width="14.42578125" style="4" customWidth="1"/>
    <col min="12297" max="12297" width="10.85546875" style="4" customWidth="1"/>
    <col min="12298" max="12298" width="18.28515625" style="4" customWidth="1"/>
    <col min="12299" max="12299" width="16.42578125" style="4" bestFit="1" customWidth="1"/>
    <col min="12300" max="12300" width="16.140625" style="4" customWidth="1"/>
    <col min="12301" max="12545" width="11.42578125" style="4"/>
    <col min="12546" max="12546" width="29.5703125" style="4" customWidth="1"/>
    <col min="12547" max="12547" width="42.28515625" style="4" customWidth="1"/>
    <col min="12548" max="12548" width="39.5703125" style="4" customWidth="1"/>
    <col min="12549" max="12549" width="37.140625" style="4" customWidth="1"/>
    <col min="12550" max="12550" width="18.28515625" style="4" customWidth="1"/>
    <col min="12551" max="12551" width="18.140625" style="4" customWidth="1"/>
    <col min="12552" max="12552" width="14.42578125" style="4" customWidth="1"/>
    <col min="12553" max="12553" width="10.85546875" style="4" customWidth="1"/>
    <col min="12554" max="12554" width="18.28515625" style="4" customWidth="1"/>
    <col min="12555" max="12555" width="16.42578125" style="4" bestFit="1" customWidth="1"/>
    <col min="12556" max="12556" width="16.140625" style="4" customWidth="1"/>
    <col min="12557" max="12801" width="11.42578125" style="4"/>
    <col min="12802" max="12802" width="29.5703125" style="4" customWidth="1"/>
    <col min="12803" max="12803" width="42.28515625" style="4" customWidth="1"/>
    <col min="12804" max="12804" width="39.5703125" style="4" customWidth="1"/>
    <col min="12805" max="12805" width="37.140625" style="4" customWidth="1"/>
    <col min="12806" max="12806" width="18.28515625" style="4" customWidth="1"/>
    <col min="12807" max="12807" width="18.140625" style="4" customWidth="1"/>
    <col min="12808" max="12808" width="14.42578125" style="4" customWidth="1"/>
    <col min="12809" max="12809" width="10.85546875" style="4" customWidth="1"/>
    <col min="12810" max="12810" width="18.28515625" style="4" customWidth="1"/>
    <col min="12811" max="12811" width="16.42578125" style="4" bestFit="1" customWidth="1"/>
    <col min="12812" max="12812" width="16.140625" style="4" customWidth="1"/>
    <col min="12813" max="13057" width="11.42578125" style="4"/>
    <col min="13058" max="13058" width="29.5703125" style="4" customWidth="1"/>
    <col min="13059" max="13059" width="42.28515625" style="4" customWidth="1"/>
    <col min="13060" max="13060" width="39.5703125" style="4" customWidth="1"/>
    <col min="13061" max="13061" width="37.140625" style="4" customWidth="1"/>
    <col min="13062" max="13062" width="18.28515625" style="4" customWidth="1"/>
    <col min="13063" max="13063" width="18.140625" style="4" customWidth="1"/>
    <col min="13064" max="13064" width="14.42578125" style="4" customWidth="1"/>
    <col min="13065" max="13065" width="10.85546875" style="4" customWidth="1"/>
    <col min="13066" max="13066" width="18.28515625" style="4" customWidth="1"/>
    <col min="13067" max="13067" width="16.42578125" style="4" bestFit="1" customWidth="1"/>
    <col min="13068" max="13068" width="16.140625" style="4" customWidth="1"/>
    <col min="13069" max="13313" width="11.42578125" style="4"/>
    <col min="13314" max="13314" width="29.5703125" style="4" customWidth="1"/>
    <col min="13315" max="13315" width="42.28515625" style="4" customWidth="1"/>
    <col min="13316" max="13316" width="39.5703125" style="4" customWidth="1"/>
    <col min="13317" max="13317" width="37.140625" style="4" customWidth="1"/>
    <col min="13318" max="13318" width="18.28515625" style="4" customWidth="1"/>
    <col min="13319" max="13319" width="18.140625" style="4" customWidth="1"/>
    <col min="13320" max="13320" width="14.42578125" style="4" customWidth="1"/>
    <col min="13321" max="13321" width="10.85546875" style="4" customWidth="1"/>
    <col min="13322" max="13322" width="18.28515625" style="4" customWidth="1"/>
    <col min="13323" max="13323" width="16.42578125" style="4" bestFit="1" customWidth="1"/>
    <col min="13324" max="13324" width="16.140625" style="4" customWidth="1"/>
    <col min="13325" max="13569" width="11.42578125" style="4"/>
    <col min="13570" max="13570" width="29.5703125" style="4" customWidth="1"/>
    <col min="13571" max="13571" width="42.28515625" style="4" customWidth="1"/>
    <col min="13572" max="13572" width="39.5703125" style="4" customWidth="1"/>
    <col min="13573" max="13573" width="37.140625" style="4" customWidth="1"/>
    <col min="13574" max="13574" width="18.28515625" style="4" customWidth="1"/>
    <col min="13575" max="13575" width="18.140625" style="4" customWidth="1"/>
    <col min="13576" max="13576" width="14.42578125" style="4" customWidth="1"/>
    <col min="13577" max="13577" width="10.85546875" style="4" customWidth="1"/>
    <col min="13578" max="13578" width="18.28515625" style="4" customWidth="1"/>
    <col min="13579" max="13579" width="16.42578125" style="4" bestFit="1" customWidth="1"/>
    <col min="13580" max="13580" width="16.140625" style="4" customWidth="1"/>
    <col min="13581" max="13825" width="11.42578125" style="4"/>
    <col min="13826" max="13826" width="29.5703125" style="4" customWidth="1"/>
    <col min="13827" max="13827" width="42.28515625" style="4" customWidth="1"/>
    <col min="13828" max="13828" width="39.5703125" style="4" customWidth="1"/>
    <col min="13829" max="13829" width="37.140625" style="4" customWidth="1"/>
    <col min="13830" max="13830" width="18.28515625" style="4" customWidth="1"/>
    <col min="13831" max="13831" width="18.140625" style="4" customWidth="1"/>
    <col min="13832" max="13832" width="14.42578125" style="4" customWidth="1"/>
    <col min="13833" max="13833" width="10.85546875" style="4" customWidth="1"/>
    <col min="13834" max="13834" width="18.28515625" style="4" customWidth="1"/>
    <col min="13835" max="13835" width="16.42578125" style="4" bestFit="1" customWidth="1"/>
    <col min="13836" max="13836" width="16.140625" style="4" customWidth="1"/>
    <col min="13837" max="14081" width="11.42578125" style="4"/>
    <col min="14082" max="14082" width="29.5703125" style="4" customWidth="1"/>
    <col min="14083" max="14083" width="42.28515625" style="4" customWidth="1"/>
    <col min="14084" max="14084" width="39.5703125" style="4" customWidth="1"/>
    <col min="14085" max="14085" width="37.140625" style="4" customWidth="1"/>
    <col min="14086" max="14086" width="18.28515625" style="4" customWidth="1"/>
    <col min="14087" max="14087" width="18.140625" style="4" customWidth="1"/>
    <col min="14088" max="14088" width="14.42578125" style="4" customWidth="1"/>
    <col min="14089" max="14089" width="10.85546875" style="4" customWidth="1"/>
    <col min="14090" max="14090" width="18.28515625" style="4" customWidth="1"/>
    <col min="14091" max="14091" width="16.42578125" style="4" bestFit="1" customWidth="1"/>
    <col min="14092" max="14092" width="16.140625" style="4" customWidth="1"/>
    <col min="14093" max="14337" width="11.42578125" style="4"/>
    <col min="14338" max="14338" width="29.5703125" style="4" customWidth="1"/>
    <col min="14339" max="14339" width="42.28515625" style="4" customWidth="1"/>
    <col min="14340" max="14340" width="39.5703125" style="4" customWidth="1"/>
    <col min="14341" max="14341" width="37.140625" style="4" customWidth="1"/>
    <col min="14342" max="14342" width="18.28515625" style="4" customWidth="1"/>
    <col min="14343" max="14343" width="18.140625" style="4" customWidth="1"/>
    <col min="14344" max="14344" width="14.42578125" style="4" customWidth="1"/>
    <col min="14345" max="14345" width="10.85546875" style="4" customWidth="1"/>
    <col min="14346" max="14346" width="18.28515625" style="4" customWidth="1"/>
    <col min="14347" max="14347" width="16.42578125" style="4" bestFit="1" customWidth="1"/>
    <col min="14348" max="14348" width="16.140625" style="4" customWidth="1"/>
    <col min="14349" max="14593" width="11.42578125" style="4"/>
    <col min="14594" max="14594" width="29.5703125" style="4" customWidth="1"/>
    <col min="14595" max="14595" width="42.28515625" style="4" customWidth="1"/>
    <col min="14596" max="14596" width="39.5703125" style="4" customWidth="1"/>
    <col min="14597" max="14597" width="37.140625" style="4" customWidth="1"/>
    <col min="14598" max="14598" width="18.28515625" style="4" customWidth="1"/>
    <col min="14599" max="14599" width="18.140625" style="4" customWidth="1"/>
    <col min="14600" max="14600" width="14.42578125" style="4" customWidth="1"/>
    <col min="14601" max="14601" width="10.85546875" style="4" customWidth="1"/>
    <col min="14602" max="14602" width="18.28515625" style="4" customWidth="1"/>
    <col min="14603" max="14603" width="16.42578125" style="4" bestFit="1" customWidth="1"/>
    <col min="14604" max="14604" width="16.140625" style="4" customWidth="1"/>
    <col min="14605" max="14849" width="11.42578125" style="4"/>
    <col min="14850" max="14850" width="29.5703125" style="4" customWidth="1"/>
    <col min="14851" max="14851" width="42.28515625" style="4" customWidth="1"/>
    <col min="14852" max="14852" width="39.5703125" style="4" customWidth="1"/>
    <col min="14853" max="14853" width="37.140625" style="4" customWidth="1"/>
    <col min="14854" max="14854" width="18.28515625" style="4" customWidth="1"/>
    <col min="14855" max="14855" width="18.140625" style="4" customWidth="1"/>
    <col min="14856" max="14856" width="14.42578125" style="4" customWidth="1"/>
    <col min="14857" max="14857" width="10.85546875" style="4" customWidth="1"/>
    <col min="14858" max="14858" width="18.28515625" style="4" customWidth="1"/>
    <col min="14859" max="14859" width="16.42578125" style="4" bestFit="1" customWidth="1"/>
    <col min="14860" max="14860" width="16.140625" style="4" customWidth="1"/>
    <col min="14861" max="15105" width="11.42578125" style="4"/>
    <col min="15106" max="15106" width="29.5703125" style="4" customWidth="1"/>
    <col min="15107" max="15107" width="42.28515625" style="4" customWidth="1"/>
    <col min="15108" max="15108" width="39.5703125" style="4" customWidth="1"/>
    <col min="15109" max="15109" width="37.140625" style="4" customWidth="1"/>
    <col min="15110" max="15110" width="18.28515625" style="4" customWidth="1"/>
    <col min="15111" max="15111" width="18.140625" style="4" customWidth="1"/>
    <col min="15112" max="15112" width="14.42578125" style="4" customWidth="1"/>
    <col min="15113" max="15113" width="10.85546875" style="4" customWidth="1"/>
    <col min="15114" max="15114" width="18.28515625" style="4" customWidth="1"/>
    <col min="15115" max="15115" width="16.42578125" style="4" bestFit="1" customWidth="1"/>
    <col min="15116" max="15116" width="16.140625" style="4" customWidth="1"/>
    <col min="15117" max="15361" width="11.42578125" style="4"/>
    <col min="15362" max="15362" width="29.5703125" style="4" customWidth="1"/>
    <col min="15363" max="15363" width="42.28515625" style="4" customWidth="1"/>
    <col min="15364" max="15364" width="39.5703125" style="4" customWidth="1"/>
    <col min="15365" max="15365" width="37.140625" style="4" customWidth="1"/>
    <col min="15366" max="15366" width="18.28515625" style="4" customWidth="1"/>
    <col min="15367" max="15367" width="18.140625" style="4" customWidth="1"/>
    <col min="15368" max="15368" width="14.42578125" style="4" customWidth="1"/>
    <col min="15369" max="15369" width="10.85546875" style="4" customWidth="1"/>
    <col min="15370" max="15370" width="18.28515625" style="4" customWidth="1"/>
    <col min="15371" max="15371" width="16.42578125" style="4" bestFit="1" customWidth="1"/>
    <col min="15372" max="15372" width="16.140625" style="4" customWidth="1"/>
    <col min="15373" max="15617" width="11.42578125" style="4"/>
    <col min="15618" max="15618" width="29.5703125" style="4" customWidth="1"/>
    <col min="15619" max="15619" width="42.28515625" style="4" customWidth="1"/>
    <col min="15620" max="15620" width="39.5703125" style="4" customWidth="1"/>
    <col min="15621" max="15621" width="37.140625" style="4" customWidth="1"/>
    <col min="15622" max="15622" width="18.28515625" style="4" customWidth="1"/>
    <col min="15623" max="15623" width="18.140625" style="4" customWidth="1"/>
    <col min="15624" max="15624" width="14.42578125" style="4" customWidth="1"/>
    <col min="15625" max="15625" width="10.85546875" style="4" customWidth="1"/>
    <col min="15626" max="15626" width="18.28515625" style="4" customWidth="1"/>
    <col min="15627" max="15627" width="16.42578125" style="4" bestFit="1" customWidth="1"/>
    <col min="15628" max="15628" width="16.140625" style="4" customWidth="1"/>
    <col min="15629" max="15873" width="11.42578125" style="4"/>
    <col min="15874" max="15874" width="29.5703125" style="4" customWidth="1"/>
    <col min="15875" max="15875" width="42.28515625" style="4" customWidth="1"/>
    <col min="15876" max="15876" width="39.5703125" style="4" customWidth="1"/>
    <col min="15877" max="15877" width="37.140625" style="4" customWidth="1"/>
    <col min="15878" max="15878" width="18.28515625" style="4" customWidth="1"/>
    <col min="15879" max="15879" width="18.140625" style="4" customWidth="1"/>
    <col min="15880" max="15880" width="14.42578125" style="4" customWidth="1"/>
    <col min="15881" max="15881" width="10.85546875" style="4" customWidth="1"/>
    <col min="15882" max="15882" width="18.28515625" style="4" customWidth="1"/>
    <col min="15883" max="15883" width="16.42578125" style="4" bestFit="1" customWidth="1"/>
    <col min="15884" max="15884" width="16.140625" style="4" customWidth="1"/>
    <col min="15885" max="16129" width="11.42578125" style="4"/>
    <col min="16130" max="16130" width="29.5703125" style="4" customWidth="1"/>
    <col min="16131" max="16131" width="42.28515625" style="4" customWidth="1"/>
    <col min="16132" max="16132" width="39.5703125" style="4" customWidth="1"/>
    <col min="16133" max="16133" width="37.140625" style="4" customWidth="1"/>
    <col min="16134" max="16134" width="18.28515625" style="4" customWidth="1"/>
    <col min="16135" max="16135" width="18.140625" style="4" customWidth="1"/>
    <col min="16136" max="16136" width="14.42578125" style="4" customWidth="1"/>
    <col min="16137" max="16137" width="10.85546875" style="4" customWidth="1"/>
    <col min="16138" max="16138" width="18.28515625" style="4" customWidth="1"/>
    <col min="16139" max="16139" width="16.42578125" style="4" bestFit="1" customWidth="1"/>
    <col min="16140" max="16140" width="16.140625" style="4" customWidth="1"/>
    <col min="16141" max="16384" width="11.42578125" style="4"/>
  </cols>
  <sheetData>
    <row r="5" spans="2:11" ht="26.25" customHeight="1" x14ac:dyDescent="0.45">
      <c r="C5" s="2"/>
      <c r="D5" s="2"/>
      <c r="E5" s="3"/>
      <c r="F5" s="3"/>
      <c r="G5" s="3"/>
      <c r="H5" s="3"/>
      <c r="I5" s="3"/>
      <c r="J5" s="3"/>
      <c r="K5" s="3"/>
    </row>
    <row r="6" spans="2:11" x14ac:dyDescent="0.25">
      <c r="C6" s="65"/>
      <c r="D6" s="6"/>
      <c r="E6" s="65"/>
      <c r="F6" s="65"/>
      <c r="G6" s="65"/>
      <c r="H6" s="65"/>
      <c r="I6" s="65"/>
      <c r="J6" s="65"/>
      <c r="K6" s="65"/>
    </row>
    <row r="7" spans="2:11" ht="21" x14ac:dyDescent="0.35">
      <c r="B7" s="209" t="s">
        <v>0</v>
      </c>
      <c r="C7" s="209"/>
      <c r="D7" s="209"/>
      <c r="E7" s="209"/>
      <c r="F7" s="209"/>
      <c r="G7" s="209"/>
      <c r="H7" s="209"/>
      <c r="I7" s="209"/>
      <c r="J7" s="209"/>
      <c r="K7" s="209"/>
    </row>
    <row r="8" spans="2:11" ht="21" x14ac:dyDescent="0.35">
      <c r="B8" s="209" t="s">
        <v>1</v>
      </c>
      <c r="C8" s="209"/>
      <c r="D8" s="209"/>
      <c r="E8" s="209"/>
      <c r="F8" s="209"/>
      <c r="G8" s="209"/>
      <c r="H8" s="209"/>
      <c r="I8" s="209"/>
      <c r="J8" s="209"/>
      <c r="K8" s="209"/>
    </row>
    <row r="9" spans="2:11" ht="21" x14ac:dyDescent="0.35">
      <c r="B9" s="210" t="s">
        <v>189</v>
      </c>
      <c r="C9" s="210"/>
      <c r="D9" s="210"/>
      <c r="E9" s="210"/>
      <c r="F9" s="210"/>
      <c r="G9" s="210"/>
      <c r="H9" s="210"/>
      <c r="I9" s="210"/>
      <c r="J9" s="210"/>
      <c r="K9" s="210"/>
    </row>
    <row r="10" spans="2:11" ht="21" x14ac:dyDescent="0.35">
      <c r="B10" s="210" t="s">
        <v>2</v>
      </c>
      <c r="C10" s="210"/>
      <c r="D10" s="210"/>
      <c r="E10" s="210"/>
      <c r="F10" s="210"/>
      <c r="G10" s="210"/>
      <c r="H10" s="210"/>
      <c r="I10" s="210"/>
      <c r="J10" s="210"/>
      <c r="K10" s="210"/>
    </row>
    <row r="12" spans="2:11" s="8" customFormat="1" ht="35.25" customHeight="1" x14ac:dyDescent="0.3">
      <c r="B12" s="7" t="s">
        <v>3</v>
      </c>
      <c r="C12" s="7" t="s">
        <v>4</v>
      </c>
      <c r="D12" s="7" t="s">
        <v>5</v>
      </c>
      <c r="E12" s="7" t="s">
        <v>6</v>
      </c>
      <c r="F12" s="7" t="s">
        <v>7</v>
      </c>
      <c r="G12" s="7" t="s">
        <v>8</v>
      </c>
      <c r="H12" s="7" t="s">
        <v>9</v>
      </c>
      <c r="I12" s="7" t="s">
        <v>10</v>
      </c>
      <c r="J12" s="7" t="s">
        <v>11</v>
      </c>
      <c r="K12" s="7" t="s">
        <v>12</v>
      </c>
    </row>
    <row r="13" spans="2:11" s="8" customFormat="1" ht="35.25" customHeight="1" x14ac:dyDescent="0.25">
      <c r="B13" s="9" t="s">
        <v>13</v>
      </c>
      <c r="C13" s="10" t="s">
        <v>14</v>
      </c>
      <c r="D13" s="11" t="s">
        <v>15</v>
      </c>
      <c r="E13" s="10" t="s">
        <v>16</v>
      </c>
      <c r="F13" s="12">
        <v>42615</v>
      </c>
      <c r="G13" s="13">
        <v>399998.76</v>
      </c>
      <c r="H13" s="14">
        <v>46387</v>
      </c>
      <c r="I13" s="15">
        <v>0</v>
      </c>
      <c r="J13" s="16">
        <f t="shared" ref="J13:J71" si="0">G13-I13</f>
        <v>399998.76</v>
      </c>
      <c r="K13" s="17" t="s">
        <v>17</v>
      </c>
    </row>
    <row r="14" spans="2:11" s="24" customFormat="1" ht="21" customHeight="1" x14ac:dyDescent="0.25">
      <c r="B14" s="9" t="s">
        <v>18</v>
      </c>
      <c r="C14" s="18" t="s">
        <v>19</v>
      </c>
      <c r="D14" s="19" t="s">
        <v>15</v>
      </c>
      <c r="E14" s="18" t="s">
        <v>20</v>
      </c>
      <c r="F14" s="20">
        <v>41663</v>
      </c>
      <c r="G14" s="21">
        <v>1770</v>
      </c>
      <c r="H14" s="22">
        <v>42004</v>
      </c>
      <c r="I14" s="23">
        <v>0</v>
      </c>
      <c r="J14" s="16">
        <f t="shared" si="0"/>
        <v>1770</v>
      </c>
      <c r="K14" s="17" t="s">
        <v>17</v>
      </c>
    </row>
    <row r="15" spans="2:11" s="24" customFormat="1" ht="21" customHeight="1" x14ac:dyDescent="0.25">
      <c r="B15" s="9" t="s">
        <v>21</v>
      </c>
      <c r="C15" s="25" t="s">
        <v>22</v>
      </c>
      <c r="D15" s="19" t="s">
        <v>23</v>
      </c>
      <c r="E15" s="18" t="s">
        <v>24</v>
      </c>
      <c r="F15" s="20">
        <v>41759</v>
      </c>
      <c r="G15" s="21">
        <v>11294</v>
      </c>
      <c r="H15" s="22">
        <v>42004</v>
      </c>
      <c r="I15" s="23">
        <v>0</v>
      </c>
      <c r="J15" s="16">
        <f t="shared" si="0"/>
        <v>11294</v>
      </c>
      <c r="K15" s="17" t="s">
        <v>17</v>
      </c>
    </row>
    <row r="16" spans="2:11" s="24" customFormat="1" ht="21" customHeight="1" x14ac:dyDescent="0.25">
      <c r="B16" s="9" t="s">
        <v>25</v>
      </c>
      <c r="C16" s="25" t="s">
        <v>22</v>
      </c>
      <c r="D16" s="19" t="s">
        <v>23</v>
      </c>
      <c r="E16" s="18" t="s">
        <v>26</v>
      </c>
      <c r="F16" s="20">
        <v>41851</v>
      </c>
      <c r="G16" s="21">
        <v>15679.3</v>
      </c>
      <c r="H16" s="22">
        <v>42004</v>
      </c>
      <c r="I16" s="23">
        <v>0</v>
      </c>
      <c r="J16" s="16">
        <f t="shared" si="0"/>
        <v>15679.3</v>
      </c>
      <c r="K16" s="17" t="s">
        <v>17</v>
      </c>
    </row>
    <row r="17" spans="2:11" s="24" customFormat="1" ht="21" customHeight="1" x14ac:dyDescent="0.25">
      <c r="B17" s="9" t="s">
        <v>25</v>
      </c>
      <c r="C17" s="25" t="s">
        <v>22</v>
      </c>
      <c r="D17" s="19" t="s">
        <v>23</v>
      </c>
      <c r="E17" s="18" t="s">
        <v>27</v>
      </c>
      <c r="F17" s="20">
        <v>41944</v>
      </c>
      <c r="G17" s="21">
        <v>16241.04</v>
      </c>
      <c r="H17" s="22">
        <v>42004</v>
      </c>
      <c r="I17" s="23">
        <v>0</v>
      </c>
      <c r="J17" s="16">
        <f t="shared" si="0"/>
        <v>16241.04</v>
      </c>
      <c r="K17" s="17" t="s">
        <v>17</v>
      </c>
    </row>
    <row r="18" spans="2:11" s="24" customFormat="1" ht="21" customHeight="1" x14ac:dyDescent="0.25">
      <c r="B18" s="9" t="s">
        <v>21</v>
      </c>
      <c r="C18" s="25" t="s">
        <v>22</v>
      </c>
      <c r="D18" s="19" t="s">
        <v>23</v>
      </c>
      <c r="E18" s="18" t="s">
        <v>28</v>
      </c>
      <c r="F18" s="20">
        <v>42035</v>
      </c>
      <c r="G18" s="21">
        <v>9023.2999999999993</v>
      </c>
      <c r="H18" s="22">
        <v>42369</v>
      </c>
      <c r="I18" s="23">
        <v>0</v>
      </c>
      <c r="J18" s="16">
        <f t="shared" si="0"/>
        <v>9023.2999999999993</v>
      </c>
      <c r="K18" s="17" t="s">
        <v>17</v>
      </c>
    </row>
    <row r="19" spans="2:11" s="24" customFormat="1" ht="21" customHeight="1" x14ac:dyDescent="0.25">
      <c r="B19" s="9" t="s">
        <v>18</v>
      </c>
      <c r="C19" s="18" t="s">
        <v>19</v>
      </c>
      <c r="D19" s="19" t="s">
        <v>15</v>
      </c>
      <c r="E19" s="18" t="s">
        <v>29</v>
      </c>
      <c r="F19" s="20">
        <v>42051</v>
      </c>
      <c r="G19" s="21">
        <v>10030</v>
      </c>
      <c r="H19" s="22">
        <v>42369</v>
      </c>
      <c r="I19" s="23">
        <v>0</v>
      </c>
      <c r="J19" s="16">
        <f t="shared" si="0"/>
        <v>10030</v>
      </c>
      <c r="K19" s="17" t="s">
        <v>17</v>
      </c>
    </row>
    <row r="20" spans="2:11" s="24" customFormat="1" ht="21" customHeight="1" x14ac:dyDescent="0.25">
      <c r="B20" s="9" t="s">
        <v>18</v>
      </c>
      <c r="C20" s="18" t="s">
        <v>19</v>
      </c>
      <c r="D20" s="19" t="s">
        <v>15</v>
      </c>
      <c r="E20" s="18" t="s">
        <v>30</v>
      </c>
      <c r="F20" s="20">
        <v>42055</v>
      </c>
      <c r="G20" s="21">
        <v>47790</v>
      </c>
      <c r="H20" s="22">
        <v>42369</v>
      </c>
      <c r="I20" s="23">
        <v>0</v>
      </c>
      <c r="J20" s="16">
        <f t="shared" si="0"/>
        <v>47790</v>
      </c>
      <c r="K20" s="17" t="s">
        <v>17</v>
      </c>
    </row>
    <row r="21" spans="2:11" s="24" customFormat="1" ht="21" customHeight="1" x14ac:dyDescent="0.25">
      <c r="B21" s="9" t="s">
        <v>18</v>
      </c>
      <c r="C21" s="18" t="s">
        <v>19</v>
      </c>
      <c r="D21" s="19" t="s">
        <v>15</v>
      </c>
      <c r="E21" s="18" t="s">
        <v>31</v>
      </c>
      <c r="F21" s="20">
        <v>42055</v>
      </c>
      <c r="G21" s="21">
        <v>24780</v>
      </c>
      <c r="H21" s="22">
        <v>42369</v>
      </c>
      <c r="I21" s="23">
        <v>0</v>
      </c>
      <c r="J21" s="16">
        <f t="shared" si="0"/>
        <v>24780</v>
      </c>
      <c r="K21" s="17" t="s">
        <v>17</v>
      </c>
    </row>
    <row r="22" spans="2:11" s="24" customFormat="1" ht="21" customHeight="1" x14ac:dyDescent="0.25">
      <c r="B22" s="9" t="s">
        <v>18</v>
      </c>
      <c r="C22" s="18" t="s">
        <v>19</v>
      </c>
      <c r="D22" s="19" t="s">
        <v>15</v>
      </c>
      <c r="E22" s="18" t="s">
        <v>32</v>
      </c>
      <c r="F22" s="20">
        <v>42055</v>
      </c>
      <c r="G22" s="21">
        <v>58292</v>
      </c>
      <c r="H22" s="22">
        <v>42369</v>
      </c>
      <c r="I22" s="23">
        <v>0</v>
      </c>
      <c r="J22" s="16">
        <f t="shared" si="0"/>
        <v>58292</v>
      </c>
      <c r="K22" s="17" t="s">
        <v>17</v>
      </c>
    </row>
    <row r="23" spans="2:11" s="24" customFormat="1" ht="21" customHeight="1" x14ac:dyDescent="0.25">
      <c r="B23" s="9" t="s">
        <v>33</v>
      </c>
      <c r="C23" s="18" t="s">
        <v>34</v>
      </c>
      <c r="D23" s="19" t="s">
        <v>35</v>
      </c>
      <c r="E23" s="18" t="s">
        <v>36</v>
      </c>
      <c r="F23" s="20">
        <v>42060</v>
      </c>
      <c r="G23" s="21">
        <v>24242.39</v>
      </c>
      <c r="H23" s="22">
        <v>42369</v>
      </c>
      <c r="I23" s="23">
        <v>0</v>
      </c>
      <c r="J23" s="16">
        <f t="shared" si="0"/>
        <v>24242.39</v>
      </c>
      <c r="K23" s="17" t="s">
        <v>17</v>
      </c>
    </row>
    <row r="24" spans="2:11" s="24" customFormat="1" ht="21" customHeight="1" x14ac:dyDescent="0.25">
      <c r="B24" s="9" t="s">
        <v>25</v>
      </c>
      <c r="C24" s="25" t="s">
        <v>22</v>
      </c>
      <c r="D24" s="19" t="s">
        <v>23</v>
      </c>
      <c r="E24" s="18" t="s">
        <v>37</v>
      </c>
      <c r="F24" s="20">
        <v>42063</v>
      </c>
      <c r="G24" s="21">
        <v>9780</v>
      </c>
      <c r="H24" s="22">
        <v>42369</v>
      </c>
      <c r="I24" s="23">
        <v>0</v>
      </c>
      <c r="J24" s="16">
        <f t="shared" si="0"/>
        <v>9780</v>
      </c>
      <c r="K24" s="17" t="s">
        <v>17</v>
      </c>
    </row>
    <row r="25" spans="2:11" s="24" customFormat="1" ht="21" customHeight="1" x14ac:dyDescent="0.25">
      <c r="B25" s="9" t="s">
        <v>38</v>
      </c>
      <c r="C25" s="18" t="s">
        <v>39</v>
      </c>
      <c r="D25" s="19" t="s">
        <v>35</v>
      </c>
      <c r="E25" s="18" t="s">
        <v>40</v>
      </c>
      <c r="F25" s="20">
        <v>42068</v>
      </c>
      <c r="G25" s="21">
        <v>1600</v>
      </c>
      <c r="H25" s="22">
        <v>42369</v>
      </c>
      <c r="I25" s="23">
        <v>0</v>
      </c>
      <c r="J25" s="16">
        <f t="shared" si="0"/>
        <v>1600</v>
      </c>
      <c r="K25" s="17" t="s">
        <v>17</v>
      </c>
    </row>
    <row r="26" spans="2:11" s="24" customFormat="1" ht="21" customHeight="1" x14ac:dyDescent="0.25">
      <c r="B26" s="9" t="s">
        <v>18</v>
      </c>
      <c r="C26" s="18" t="s">
        <v>19</v>
      </c>
      <c r="D26" s="19" t="s">
        <v>15</v>
      </c>
      <c r="E26" s="18" t="s">
        <v>41</v>
      </c>
      <c r="F26" s="20">
        <v>42073</v>
      </c>
      <c r="G26" s="21">
        <v>164728</v>
      </c>
      <c r="H26" s="22">
        <v>42369</v>
      </c>
      <c r="I26" s="23">
        <v>0</v>
      </c>
      <c r="J26" s="16">
        <f t="shared" si="0"/>
        <v>164728</v>
      </c>
      <c r="K26" s="17" t="s">
        <v>17</v>
      </c>
    </row>
    <row r="27" spans="2:11" s="24" customFormat="1" ht="21" customHeight="1" x14ac:dyDescent="0.25">
      <c r="B27" s="9" t="s">
        <v>33</v>
      </c>
      <c r="C27" s="18" t="s">
        <v>34</v>
      </c>
      <c r="D27" s="19" t="s">
        <v>42</v>
      </c>
      <c r="E27" s="18" t="s">
        <v>43</v>
      </c>
      <c r="F27" s="20">
        <v>42081</v>
      </c>
      <c r="G27" s="21">
        <v>62040.86</v>
      </c>
      <c r="H27" s="22">
        <v>42369</v>
      </c>
      <c r="I27" s="23">
        <v>0</v>
      </c>
      <c r="J27" s="16">
        <f t="shared" si="0"/>
        <v>62040.86</v>
      </c>
      <c r="K27" s="17" t="s">
        <v>17</v>
      </c>
    </row>
    <row r="28" spans="2:11" s="24" customFormat="1" ht="21" customHeight="1" x14ac:dyDescent="0.25">
      <c r="B28" s="9" t="s">
        <v>44</v>
      </c>
      <c r="C28" s="18" t="s">
        <v>45</v>
      </c>
      <c r="D28" s="19" t="s">
        <v>46</v>
      </c>
      <c r="E28" s="18" t="s">
        <v>47</v>
      </c>
      <c r="F28" s="20">
        <v>42081</v>
      </c>
      <c r="G28" s="21">
        <v>83796.52</v>
      </c>
      <c r="H28" s="22">
        <v>42369</v>
      </c>
      <c r="I28" s="23">
        <v>0</v>
      </c>
      <c r="J28" s="16">
        <f t="shared" si="0"/>
        <v>83796.52</v>
      </c>
      <c r="K28" s="17" t="s">
        <v>17</v>
      </c>
    </row>
    <row r="29" spans="2:11" s="24" customFormat="1" ht="21" customHeight="1" x14ac:dyDescent="0.25">
      <c r="B29" s="9" t="s">
        <v>44</v>
      </c>
      <c r="C29" s="18" t="s">
        <v>45</v>
      </c>
      <c r="D29" s="19" t="s">
        <v>15</v>
      </c>
      <c r="E29" s="18" t="s">
        <v>48</v>
      </c>
      <c r="F29" s="20">
        <v>42084</v>
      </c>
      <c r="G29" s="21">
        <v>55719.6</v>
      </c>
      <c r="H29" s="22">
        <v>42369</v>
      </c>
      <c r="I29" s="23">
        <v>0</v>
      </c>
      <c r="J29" s="16">
        <f t="shared" si="0"/>
        <v>55719.6</v>
      </c>
      <c r="K29" s="17" t="s">
        <v>17</v>
      </c>
    </row>
    <row r="30" spans="2:11" s="24" customFormat="1" ht="21" customHeight="1" x14ac:dyDescent="0.25">
      <c r="B30" s="9" t="s">
        <v>18</v>
      </c>
      <c r="C30" s="18" t="s">
        <v>19</v>
      </c>
      <c r="D30" s="19" t="s">
        <v>15</v>
      </c>
      <c r="E30" s="18" t="s">
        <v>49</v>
      </c>
      <c r="F30" s="20">
        <v>42086</v>
      </c>
      <c r="G30" s="21">
        <v>116088.4</v>
      </c>
      <c r="H30" s="22">
        <v>42369</v>
      </c>
      <c r="I30" s="23">
        <v>0</v>
      </c>
      <c r="J30" s="16">
        <f t="shared" si="0"/>
        <v>116088.4</v>
      </c>
      <c r="K30" s="17" t="s">
        <v>17</v>
      </c>
    </row>
    <row r="31" spans="2:11" s="24" customFormat="1" ht="21" customHeight="1" x14ac:dyDescent="0.25">
      <c r="B31" s="9" t="s">
        <v>38</v>
      </c>
      <c r="C31" s="18" t="s">
        <v>39</v>
      </c>
      <c r="D31" s="19" t="s">
        <v>35</v>
      </c>
      <c r="E31" s="18" t="s">
        <v>50</v>
      </c>
      <c r="F31" s="20">
        <v>42087</v>
      </c>
      <c r="G31" s="21">
        <v>1800</v>
      </c>
      <c r="H31" s="22">
        <v>42369</v>
      </c>
      <c r="I31" s="23">
        <v>0</v>
      </c>
      <c r="J31" s="16">
        <f t="shared" si="0"/>
        <v>1800</v>
      </c>
      <c r="K31" s="17" t="s">
        <v>17</v>
      </c>
    </row>
    <row r="32" spans="2:11" s="24" customFormat="1" ht="21" customHeight="1" x14ac:dyDescent="0.25">
      <c r="B32" s="9" t="s">
        <v>21</v>
      </c>
      <c r="C32" s="25" t="s">
        <v>22</v>
      </c>
      <c r="D32" s="19" t="s">
        <v>23</v>
      </c>
      <c r="E32" s="18" t="s">
        <v>51</v>
      </c>
      <c r="F32" s="20">
        <v>42094</v>
      </c>
      <c r="G32" s="21">
        <v>12881.5</v>
      </c>
      <c r="H32" s="22">
        <v>42369</v>
      </c>
      <c r="I32" s="23">
        <v>0</v>
      </c>
      <c r="J32" s="16">
        <f t="shared" si="0"/>
        <v>12881.5</v>
      </c>
      <c r="K32" s="17" t="s">
        <v>17</v>
      </c>
    </row>
    <row r="33" spans="2:11" s="24" customFormat="1" ht="21" customHeight="1" x14ac:dyDescent="0.25">
      <c r="B33" s="9" t="s">
        <v>21</v>
      </c>
      <c r="C33" s="25" t="s">
        <v>22</v>
      </c>
      <c r="D33" s="19" t="s">
        <v>23</v>
      </c>
      <c r="E33" s="18" t="s">
        <v>52</v>
      </c>
      <c r="F33" s="20">
        <v>42094</v>
      </c>
      <c r="G33" s="21">
        <v>13330</v>
      </c>
      <c r="H33" s="22">
        <v>42369</v>
      </c>
      <c r="I33" s="23">
        <v>0</v>
      </c>
      <c r="J33" s="16">
        <f t="shared" si="0"/>
        <v>13330</v>
      </c>
      <c r="K33" s="17" t="s">
        <v>17</v>
      </c>
    </row>
    <row r="34" spans="2:11" s="24" customFormat="1" ht="21" customHeight="1" x14ac:dyDescent="0.25">
      <c r="B34" s="9" t="s">
        <v>21</v>
      </c>
      <c r="C34" s="25" t="s">
        <v>22</v>
      </c>
      <c r="D34" s="19" t="s">
        <v>23</v>
      </c>
      <c r="E34" s="18" t="s">
        <v>53</v>
      </c>
      <c r="F34" s="20">
        <v>42155</v>
      </c>
      <c r="G34" s="21">
        <v>18995</v>
      </c>
      <c r="H34" s="22">
        <v>42369</v>
      </c>
      <c r="I34" s="23">
        <v>0</v>
      </c>
      <c r="J34" s="16">
        <f t="shared" si="0"/>
        <v>18995</v>
      </c>
      <c r="K34" s="17" t="s">
        <v>17</v>
      </c>
    </row>
    <row r="35" spans="2:11" s="24" customFormat="1" ht="21" customHeight="1" x14ac:dyDescent="0.25">
      <c r="B35" s="9" t="s">
        <v>25</v>
      </c>
      <c r="C35" s="25" t="s">
        <v>22</v>
      </c>
      <c r="D35" s="19" t="s">
        <v>23</v>
      </c>
      <c r="E35" s="18" t="s">
        <v>54</v>
      </c>
      <c r="F35" s="20">
        <v>42156</v>
      </c>
      <c r="G35" s="21">
        <v>12438</v>
      </c>
      <c r="H35" s="22">
        <v>42369</v>
      </c>
      <c r="I35" s="23">
        <v>0</v>
      </c>
      <c r="J35" s="16">
        <f t="shared" si="0"/>
        <v>12438</v>
      </c>
      <c r="K35" s="17" t="s">
        <v>17</v>
      </c>
    </row>
    <row r="36" spans="2:11" s="24" customFormat="1" ht="21" customHeight="1" x14ac:dyDescent="0.25">
      <c r="B36" s="9" t="s">
        <v>55</v>
      </c>
      <c r="C36" s="18" t="s">
        <v>56</v>
      </c>
      <c r="D36" s="19" t="s">
        <v>57</v>
      </c>
      <c r="E36" s="18" t="s">
        <v>58</v>
      </c>
      <c r="F36" s="20">
        <v>42164</v>
      </c>
      <c r="G36" s="21">
        <v>4720</v>
      </c>
      <c r="H36" s="22">
        <v>42369</v>
      </c>
      <c r="I36" s="23">
        <v>0</v>
      </c>
      <c r="J36" s="16">
        <f t="shared" si="0"/>
        <v>4720</v>
      </c>
      <c r="K36" s="17" t="s">
        <v>17</v>
      </c>
    </row>
    <row r="37" spans="2:11" s="24" customFormat="1" ht="21" customHeight="1" x14ac:dyDescent="0.25">
      <c r="B37" s="9" t="s">
        <v>55</v>
      </c>
      <c r="C37" s="18" t="s">
        <v>56</v>
      </c>
      <c r="D37" s="19" t="s">
        <v>57</v>
      </c>
      <c r="E37" s="18" t="s">
        <v>59</v>
      </c>
      <c r="F37" s="20">
        <v>42164</v>
      </c>
      <c r="G37" s="21">
        <v>23246</v>
      </c>
      <c r="H37" s="22">
        <v>42369</v>
      </c>
      <c r="I37" s="23">
        <v>0</v>
      </c>
      <c r="J37" s="16">
        <f t="shared" si="0"/>
        <v>23246</v>
      </c>
      <c r="K37" s="17" t="s">
        <v>17</v>
      </c>
    </row>
    <row r="38" spans="2:11" s="24" customFormat="1" ht="21" customHeight="1" x14ac:dyDescent="0.25">
      <c r="B38" s="9" t="s">
        <v>55</v>
      </c>
      <c r="C38" s="18" t="s">
        <v>56</v>
      </c>
      <c r="D38" s="19" t="s">
        <v>57</v>
      </c>
      <c r="E38" s="18" t="s">
        <v>60</v>
      </c>
      <c r="F38" s="20">
        <v>42167</v>
      </c>
      <c r="G38" s="21">
        <v>32951.5</v>
      </c>
      <c r="H38" s="22">
        <v>42369</v>
      </c>
      <c r="I38" s="23">
        <v>0</v>
      </c>
      <c r="J38" s="16">
        <f t="shared" si="0"/>
        <v>32951.5</v>
      </c>
      <c r="K38" s="17" t="s">
        <v>17</v>
      </c>
    </row>
    <row r="39" spans="2:11" s="24" customFormat="1" ht="21" customHeight="1" x14ac:dyDescent="0.25">
      <c r="B39" s="9" t="s">
        <v>21</v>
      </c>
      <c r="C39" s="25" t="s">
        <v>22</v>
      </c>
      <c r="D39" s="19" t="s">
        <v>23</v>
      </c>
      <c r="E39" s="18" t="s">
        <v>61</v>
      </c>
      <c r="F39" s="20">
        <v>42185</v>
      </c>
      <c r="G39" s="21">
        <v>30635</v>
      </c>
      <c r="H39" s="22">
        <v>42369</v>
      </c>
      <c r="I39" s="23">
        <v>0</v>
      </c>
      <c r="J39" s="16">
        <f t="shared" si="0"/>
        <v>30635</v>
      </c>
      <c r="K39" s="17" t="s">
        <v>17</v>
      </c>
    </row>
    <row r="40" spans="2:11" s="24" customFormat="1" ht="21" customHeight="1" x14ac:dyDescent="0.25">
      <c r="B40" s="9" t="s">
        <v>21</v>
      </c>
      <c r="C40" s="25" t="s">
        <v>22</v>
      </c>
      <c r="D40" s="19" t="s">
        <v>23</v>
      </c>
      <c r="E40" s="18" t="s">
        <v>62</v>
      </c>
      <c r="F40" s="20">
        <v>42185</v>
      </c>
      <c r="G40" s="21">
        <v>11469.75</v>
      </c>
      <c r="H40" s="22">
        <v>42369</v>
      </c>
      <c r="I40" s="23">
        <v>0</v>
      </c>
      <c r="J40" s="16">
        <f t="shared" si="0"/>
        <v>11469.75</v>
      </c>
      <c r="K40" s="17" t="s">
        <v>17</v>
      </c>
    </row>
    <row r="41" spans="2:11" s="24" customFormat="1" ht="21" customHeight="1" x14ac:dyDescent="0.25">
      <c r="B41" s="9" t="s">
        <v>33</v>
      </c>
      <c r="C41" s="18" t="s">
        <v>34</v>
      </c>
      <c r="D41" s="19" t="s">
        <v>42</v>
      </c>
      <c r="E41" s="18" t="s">
        <v>63</v>
      </c>
      <c r="F41" s="20">
        <v>42187</v>
      </c>
      <c r="G41" s="21">
        <v>39152.400000000001</v>
      </c>
      <c r="H41" s="22">
        <v>42369</v>
      </c>
      <c r="I41" s="23">
        <v>0</v>
      </c>
      <c r="J41" s="16">
        <f t="shared" si="0"/>
        <v>39152.400000000001</v>
      </c>
      <c r="K41" s="17" t="s">
        <v>17</v>
      </c>
    </row>
    <row r="42" spans="2:11" s="24" customFormat="1" ht="21" customHeight="1" x14ac:dyDescent="0.25">
      <c r="B42" s="9" t="s">
        <v>55</v>
      </c>
      <c r="C42" s="18" t="s">
        <v>56</v>
      </c>
      <c r="D42" s="19" t="str">
        <f>VLOOKUP(C42,'[1]cuentas por pagar Sept. 2022'!A61:I365,2,FALSE)</f>
        <v>MEDIO MOTOR</v>
      </c>
      <c r="E42" s="18" t="s">
        <v>64</v>
      </c>
      <c r="F42" s="20">
        <v>42198</v>
      </c>
      <c r="G42" s="21">
        <v>119681.5</v>
      </c>
      <c r="H42" s="22">
        <v>42369</v>
      </c>
      <c r="I42" s="23">
        <v>0</v>
      </c>
      <c r="J42" s="16">
        <f t="shared" si="0"/>
        <v>119681.5</v>
      </c>
      <c r="K42" s="17" t="s">
        <v>17</v>
      </c>
    </row>
    <row r="43" spans="2:11" s="24" customFormat="1" ht="21" customHeight="1" x14ac:dyDescent="0.25">
      <c r="B43" s="9" t="s">
        <v>33</v>
      </c>
      <c r="C43" s="18" t="s">
        <v>34</v>
      </c>
      <c r="D43" s="19" t="s">
        <v>42</v>
      </c>
      <c r="E43" s="18" t="s">
        <v>65</v>
      </c>
      <c r="F43" s="20">
        <v>42219</v>
      </c>
      <c r="G43" s="21">
        <v>84324.01</v>
      </c>
      <c r="H43" s="22">
        <v>42369</v>
      </c>
      <c r="I43" s="23">
        <v>0</v>
      </c>
      <c r="J43" s="16">
        <f t="shared" si="0"/>
        <v>84324.01</v>
      </c>
      <c r="K43" s="17" t="s">
        <v>17</v>
      </c>
    </row>
    <row r="44" spans="2:11" s="24" customFormat="1" ht="21" customHeight="1" x14ac:dyDescent="0.25">
      <c r="B44" s="9" t="s">
        <v>55</v>
      </c>
      <c r="C44" s="18" t="s">
        <v>56</v>
      </c>
      <c r="D44" s="19" t="s">
        <v>57</v>
      </c>
      <c r="E44" s="18" t="s">
        <v>51</v>
      </c>
      <c r="F44" s="20">
        <v>42223</v>
      </c>
      <c r="G44" s="21">
        <v>88500</v>
      </c>
      <c r="H44" s="22">
        <v>42369</v>
      </c>
      <c r="I44" s="23">
        <v>0</v>
      </c>
      <c r="J44" s="16">
        <f t="shared" si="0"/>
        <v>88500</v>
      </c>
      <c r="K44" s="17" t="s">
        <v>17</v>
      </c>
    </row>
    <row r="45" spans="2:11" s="24" customFormat="1" ht="21" customHeight="1" x14ac:dyDescent="0.25">
      <c r="B45" s="9" t="s">
        <v>55</v>
      </c>
      <c r="C45" s="18" t="s">
        <v>56</v>
      </c>
      <c r="D45" s="19" t="s">
        <v>57</v>
      </c>
      <c r="E45" s="18" t="s">
        <v>66</v>
      </c>
      <c r="F45" s="20">
        <v>42223</v>
      </c>
      <c r="G45" s="21">
        <v>41300</v>
      </c>
      <c r="H45" s="22">
        <v>42369</v>
      </c>
      <c r="I45" s="23">
        <v>0</v>
      </c>
      <c r="J45" s="16">
        <f t="shared" si="0"/>
        <v>41300</v>
      </c>
      <c r="K45" s="17" t="s">
        <v>17</v>
      </c>
    </row>
    <row r="46" spans="2:11" s="24" customFormat="1" ht="21" customHeight="1" x14ac:dyDescent="0.25">
      <c r="B46" s="9" t="s">
        <v>33</v>
      </c>
      <c r="C46" s="18" t="s">
        <v>34</v>
      </c>
      <c r="D46" s="19" t="s">
        <v>42</v>
      </c>
      <c r="E46" s="18" t="s">
        <v>67</v>
      </c>
      <c r="F46" s="20">
        <v>42261</v>
      </c>
      <c r="G46" s="21">
        <v>3152.96</v>
      </c>
      <c r="H46" s="22">
        <v>42369</v>
      </c>
      <c r="I46" s="23">
        <v>0</v>
      </c>
      <c r="J46" s="16">
        <f t="shared" si="0"/>
        <v>3152.96</v>
      </c>
      <c r="K46" s="17" t="s">
        <v>17</v>
      </c>
    </row>
    <row r="47" spans="2:11" s="24" customFormat="1" ht="21" customHeight="1" x14ac:dyDescent="0.25">
      <c r="B47" s="9" t="s">
        <v>68</v>
      </c>
      <c r="C47" s="18" t="s">
        <v>69</v>
      </c>
      <c r="D47" s="19" t="str">
        <f>VLOOKUP(C47,'[1]cuentas por pagar Sept. 2022'!A13:I317,2,FALSE)</f>
        <v>USO HABIT. Y ALMUERZO</v>
      </c>
      <c r="E47" s="18" t="s">
        <v>70</v>
      </c>
      <c r="F47" s="20">
        <v>42307</v>
      </c>
      <c r="G47" s="21">
        <v>704150</v>
      </c>
      <c r="H47" s="22">
        <v>42369</v>
      </c>
      <c r="I47" s="23">
        <v>0</v>
      </c>
      <c r="J47" s="16">
        <f t="shared" si="0"/>
        <v>704150</v>
      </c>
      <c r="K47" s="17" t="s">
        <v>17</v>
      </c>
    </row>
    <row r="48" spans="2:11" s="24" customFormat="1" ht="21" customHeight="1" x14ac:dyDescent="0.25">
      <c r="B48" s="9" t="s">
        <v>68</v>
      </c>
      <c r="C48" s="18" t="s">
        <v>69</v>
      </c>
      <c r="D48" s="19" t="str">
        <f>VLOOKUP(C48,'[1]cuentas por pagar Sept. 2022'!A14:I318,2,FALSE)</f>
        <v>USO HABIT. Y ALMUERZO</v>
      </c>
      <c r="E48" s="18" t="s">
        <v>71</v>
      </c>
      <c r="F48" s="20">
        <v>42327</v>
      </c>
      <c r="G48" s="21">
        <v>11290</v>
      </c>
      <c r="H48" s="22">
        <v>42369</v>
      </c>
      <c r="I48" s="23">
        <v>0</v>
      </c>
      <c r="J48" s="16">
        <f t="shared" si="0"/>
        <v>11290</v>
      </c>
      <c r="K48" s="17" t="s">
        <v>17</v>
      </c>
    </row>
    <row r="49" spans="2:11" s="24" customFormat="1" ht="21" customHeight="1" x14ac:dyDescent="0.25">
      <c r="B49" s="9" t="s">
        <v>72</v>
      </c>
      <c r="C49" s="18" t="s">
        <v>73</v>
      </c>
      <c r="D49" s="19" t="s">
        <v>74</v>
      </c>
      <c r="E49" s="18" t="s">
        <v>75</v>
      </c>
      <c r="F49" s="20">
        <v>42367</v>
      </c>
      <c r="G49" s="21">
        <v>103840</v>
      </c>
      <c r="H49" s="22">
        <v>42369</v>
      </c>
      <c r="I49" s="23">
        <v>0</v>
      </c>
      <c r="J49" s="16">
        <f t="shared" si="0"/>
        <v>103840</v>
      </c>
      <c r="K49" s="17" t="s">
        <v>17</v>
      </c>
    </row>
    <row r="50" spans="2:11" s="24" customFormat="1" ht="21" customHeight="1" x14ac:dyDescent="0.25">
      <c r="B50" s="9" t="s">
        <v>76</v>
      </c>
      <c r="C50" s="18" t="s">
        <v>77</v>
      </c>
      <c r="D50" s="19" t="s">
        <v>78</v>
      </c>
      <c r="E50" s="18" t="s">
        <v>79</v>
      </c>
      <c r="F50" s="20">
        <v>42480</v>
      </c>
      <c r="G50" s="21">
        <v>37760</v>
      </c>
      <c r="H50" s="22">
        <v>42735</v>
      </c>
      <c r="I50" s="23">
        <v>0</v>
      </c>
      <c r="J50" s="16">
        <f t="shared" si="0"/>
        <v>37760</v>
      </c>
      <c r="K50" s="17" t="s">
        <v>17</v>
      </c>
    </row>
    <row r="51" spans="2:11" s="24" customFormat="1" ht="21" customHeight="1" x14ac:dyDescent="0.25">
      <c r="B51" s="9" t="s">
        <v>80</v>
      </c>
      <c r="C51" s="18" t="s">
        <v>81</v>
      </c>
      <c r="D51" s="19" t="s">
        <v>82</v>
      </c>
      <c r="E51" s="18" t="s">
        <v>83</v>
      </c>
      <c r="F51" s="20">
        <v>42504</v>
      </c>
      <c r="G51" s="21">
        <v>2242</v>
      </c>
      <c r="H51" s="22">
        <v>42735</v>
      </c>
      <c r="I51" s="23">
        <v>0</v>
      </c>
      <c r="J51" s="16">
        <f t="shared" si="0"/>
        <v>2242</v>
      </c>
      <c r="K51" s="17" t="s">
        <v>17</v>
      </c>
    </row>
    <row r="52" spans="2:11" s="24" customFormat="1" ht="21" customHeight="1" x14ac:dyDescent="0.25">
      <c r="B52" s="9" t="s">
        <v>38</v>
      </c>
      <c r="C52" s="18" t="s">
        <v>39</v>
      </c>
      <c r="D52" s="19" t="s">
        <v>35</v>
      </c>
      <c r="E52" s="18" t="s">
        <v>84</v>
      </c>
      <c r="F52" s="20">
        <v>42522</v>
      </c>
      <c r="G52" s="21">
        <v>1800</v>
      </c>
      <c r="H52" s="22">
        <v>42735</v>
      </c>
      <c r="I52" s="23">
        <v>0</v>
      </c>
      <c r="J52" s="16">
        <f t="shared" si="0"/>
        <v>1800</v>
      </c>
      <c r="K52" s="17" t="s">
        <v>17</v>
      </c>
    </row>
    <row r="53" spans="2:11" s="24" customFormat="1" ht="21" customHeight="1" x14ac:dyDescent="0.25">
      <c r="B53" s="9" t="s">
        <v>80</v>
      </c>
      <c r="C53" s="18" t="s">
        <v>81</v>
      </c>
      <c r="D53" s="19" t="s">
        <v>85</v>
      </c>
      <c r="E53" s="18" t="s">
        <v>86</v>
      </c>
      <c r="F53" s="20">
        <v>42570</v>
      </c>
      <c r="G53" s="21">
        <v>31388</v>
      </c>
      <c r="H53" s="22">
        <v>42735</v>
      </c>
      <c r="I53" s="23">
        <v>0</v>
      </c>
      <c r="J53" s="16">
        <f t="shared" si="0"/>
        <v>31388</v>
      </c>
      <c r="K53" s="17" t="s">
        <v>17</v>
      </c>
    </row>
    <row r="54" spans="2:11" s="24" customFormat="1" ht="21" customHeight="1" x14ac:dyDescent="0.25">
      <c r="B54" s="9" t="s">
        <v>76</v>
      </c>
      <c r="C54" s="18" t="s">
        <v>77</v>
      </c>
      <c r="D54" s="19" t="s">
        <v>78</v>
      </c>
      <c r="E54" s="18" t="s">
        <v>87</v>
      </c>
      <c r="F54" s="20">
        <v>42582</v>
      </c>
      <c r="G54" s="21">
        <v>56638.82</v>
      </c>
      <c r="H54" s="22">
        <v>42735</v>
      </c>
      <c r="I54" s="23">
        <v>0</v>
      </c>
      <c r="J54" s="16">
        <f t="shared" si="0"/>
        <v>56638.82</v>
      </c>
      <c r="K54" s="17" t="s">
        <v>17</v>
      </c>
    </row>
    <row r="55" spans="2:11" s="24" customFormat="1" ht="21" customHeight="1" x14ac:dyDescent="0.25">
      <c r="B55" s="9" t="s">
        <v>88</v>
      </c>
      <c r="C55" s="18" t="s">
        <v>89</v>
      </c>
      <c r="D55" s="19" t="str">
        <f>VLOOKUP(C55,'[1]cuentas por pagar Sept. 2022'!A15:I319,2,FALSE)</f>
        <v>ARCHIVO VERTICAL</v>
      </c>
      <c r="E55" s="18" t="s">
        <v>90</v>
      </c>
      <c r="F55" s="20">
        <v>42601</v>
      </c>
      <c r="G55" s="21">
        <v>101612.16</v>
      </c>
      <c r="H55" s="22">
        <v>42735</v>
      </c>
      <c r="I55" s="23">
        <v>0</v>
      </c>
      <c r="J55" s="16">
        <f t="shared" si="0"/>
        <v>101612.16</v>
      </c>
      <c r="K55" s="17" t="s">
        <v>17</v>
      </c>
    </row>
    <row r="56" spans="2:11" s="24" customFormat="1" ht="21" customHeight="1" x14ac:dyDescent="0.25">
      <c r="B56" s="9" t="s">
        <v>91</v>
      </c>
      <c r="C56" s="18" t="s">
        <v>92</v>
      </c>
      <c r="D56" s="19" t="str">
        <f>VLOOKUP(C56,'[1]cuentas por pagar Sept. 2022'!A28:I332,2,FALSE)</f>
        <v>EQUIPO DE OFICINA</v>
      </c>
      <c r="E56" s="18" t="s">
        <v>93</v>
      </c>
      <c r="F56" s="20">
        <v>42620</v>
      </c>
      <c r="G56" s="21">
        <v>10240</v>
      </c>
      <c r="H56" s="22">
        <v>42735</v>
      </c>
      <c r="I56" s="23">
        <v>0</v>
      </c>
      <c r="J56" s="16">
        <f t="shared" si="0"/>
        <v>10240</v>
      </c>
      <c r="K56" s="17" t="s">
        <v>17</v>
      </c>
    </row>
    <row r="57" spans="2:11" s="24" customFormat="1" ht="21" customHeight="1" x14ac:dyDescent="0.25">
      <c r="B57" s="9" t="s">
        <v>94</v>
      </c>
      <c r="C57" s="18" t="s">
        <v>95</v>
      </c>
      <c r="D57" s="19" t="str">
        <f>VLOOKUP(C57,'[1]cuentas por pagar Sept. 2022'!A56:I360,2,FALSE)</f>
        <v>PLATO Y DISCO FRICCION</v>
      </c>
      <c r="E57" s="18" t="s">
        <v>96</v>
      </c>
      <c r="F57" s="20">
        <v>42626</v>
      </c>
      <c r="G57" s="21">
        <v>18800.23</v>
      </c>
      <c r="H57" s="22">
        <v>42735</v>
      </c>
      <c r="I57" s="23">
        <v>0</v>
      </c>
      <c r="J57" s="16">
        <f t="shared" si="0"/>
        <v>18800.23</v>
      </c>
      <c r="K57" s="17" t="s">
        <v>17</v>
      </c>
    </row>
    <row r="58" spans="2:11" s="24" customFormat="1" ht="21" customHeight="1" x14ac:dyDescent="0.25">
      <c r="B58" s="9" t="s">
        <v>97</v>
      </c>
      <c r="C58" s="18" t="s">
        <v>98</v>
      </c>
      <c r="D58" s="19" t="s">
        <v>99</v>
      </c>
      <c r="E58" s="18" t="s">
        <v>100</v>
      </c>
      <c r="F58" s="20">
        <v>42626</v>
      </c>
      <c r="G58" s="21">
        <v>19942</v>
      </c>
      <c r="H58" s="22">
        <v>42735</v>
      </c>
      <c r="I58" s="23">
        <v>0</v>
      </c>
      <c r="J58" s="16">
        <f t="shared" si="0"/>
        <v>19942</v>
      </c>
      <c r="K58" s="17" t="s">
        <v>17</v>
      </c>
    </row>
    <row r="59" spans="2:11" s="24" customFormat="1" ht="39.75" customHeight="1" x14ac:dyDescent="0.25">
      <c r="B59" s="9" t="s">
        <v>80</v>
      </c>
      <c r="C59" s="18" t="s">
        <v>81</v>
      </c>
      <c r="D59" s="19" t="s">
        <v>101</v>
      </c>
      <c r="E59" s="18" t="s">
        <v>102</v>
      </c>
      <c r="F59" s="20">
        <v>42627</v>
      </c>
      <c r="G59" s="21">
        <v>126507.8</v>
      </c>
      <c r="H59" s="22">
        <v>42735</v>
      </c>
      <c r="I59" s="23">
        <v>0</v>
      </c>
      <c r="J59" s="16">
        <f t="shared" si="0"/>
        <v>126507.8</v>
      </c>
      <c r="K59" s="17" t="s">
        <v>17</v>
      </c>
    </row>
    <row r="60" spans="2:11" s="24" customFormat="1" ht="20.25" customHeight="1" x14ac:dyDescent="0.25">
      <c r="B60" s="9" t="s">
        <v>97</v>
      </c>
      <c r="C60" s="18" t="s">
        <v>103</v>
      </c>
      <c r="D60" s="19" t="s">
        <v>104</v>
      </c>
      <c r="E60" s="18" t="s">
        <v>105</v>
      </c>
      <c r="F60" s="20">
        <v>42627</v>
      </c>
      <c r="G60" s="21">
        <v>18585</v>
      </c>
      <c r="H60" s="22">
        <v>42735</v>
      </c>
      <c r="I60" s="23">
        <v>0</v>
      </c>
      <c r="J60" s="16">
        <f t="shared" si="0"/>
        <v>18585</v>
      </c>
      <c r="K60" s="17" t="s">
        <v>17</v>
      </c>
    </row>
    <row r="61" spans="2:11" s="24" customFormat="1" ht="20.25" customHeight="1" x14ac:dyDescent="0.25">
      <c r="B61" s="9">
        <v>101014334</v>
      </c>
      <c r="C61" s="18" t="s">
        <v>106</v>
      </c>
      <c r="D61" s="19" t="s">
        <v>107</v>
      </c>
      <c r="E61" s="18" t="s">
        <v>108</v>
      </c>
      <c r="F61" s="20">
        <v>42628</v>
      </c>
      <c r="G61" s="21">
        <v>259977.60000000001</v>
      </c>
      <c r="H61" s="22">
        <v>42735</v>
      </c>
      <c r="I61" s="23">
        <v>0</v>
      </c>
      <c r="J61" s="16">
        <f t="shared" si="0"/>
        <v>259977.60000000001</v>
      </c>
      <c r="K61" s="17" t="s">
        <v>17</v>
      </c>
    </row>
    <row r="62" spans="2:11" s="24" customFormat="1" ht="20.25" customHeight="1" x14ac:dyDescent="0.25">
      <c r="B62" s="9" t="s">
        <v>109</v>
      </c>
      <c r="C62" s="18" t="s">
        <v>98</v>
      </c>
      <c r="D62" s="19" t="s">
        <v>110</v>
      </c>
      <c r="E62" s="18" t="s">
        <v>111</v>
      </c>
      <c r="F62" s="20">
        <v>42628</v>
      </c>
      <c r="G62" s="21">
        <v>17700</v>
      </c>
      <c r="H62" s="22">
        <v>42735</v>
      </c>
      <c r="I62" s="23">
        <v>0</v>
      </c>
      <c r="J62" s="16">
        <f t="shared" si="0"/>
        <v>17700</v>
      </c>
      <c r="K62" s="17" t="s">
        <v>17</v>
      </c>
    </row>
    <row r="63" spans="2:11" s="24" customFormat="1" ht="21" customHeight="1" x14ac:dyDescent="0.25">
      <c r="B63" s="9" t="s">
        <v>112</v>
      </c>
      <c r="C63" s="25" t="s">
        <v>113</v>
      </c>
      <c r="D63" s="19" t="s">
        <v>114</v>
      </c>
      <c r="E63" s="18" t="s">
        <v>115</v>
      </c>
      <c r="F63" s="20">
        <v>42702</v>
      </c>
      <c r="G63" s="21">
        <v>128952</v>
      </c>
      <c r="H63" s="22">
        <v>42735</v>
      </c>
      <c r="I63" s="23">
        <v>0</v>
      </c>
      <c r="J63" s="16">
        <f t="shared" si="0"/>
        <v>128952</v>
      </c>
      <c r="K63" s="17" t="s">
        <v>17</v>
      </c>
    </row>
    <row r="64" spans="2:11" s="24" customFormat="1" ht="21" customHeight="1" x14ac:dyDescent="0.25">
      <c r="B64" s="9" t="s">
        <v>116</v>
      </c>
      <c r="C64" s="18" t="s">
        <v>117</v>
      </c>
      <c r="D64" s="19" t="str">
        <f>VLOOKUP(C64,'[1]cuentas por pagar Sept. 2022'!A47:I351,2,FALSE)</f>
        <v>MATERIALES DE OFICINA</v>
      </c>
      <c r="E64" s="18" t="s">
        <v>118</v>
      </c>
      <c r="F64" s="20">
        <v>42861</v>
      </c>
      <c r="G64" s="21">
        <v>432888.9</v>
      </c>
      <c r="H64" s="22">
        <v>43100</v>
      </c>
      <c r="I64" s="23">
        <v>0</v>
      </c>
      <c r="J64" s="16">
        <f t="shared" si="0"/>
        <v>432888.9</v>
      </c>
      <c r="K64" s="17" t="s">
        <v>17</v>
      </c>
    </row>
    <row r="65" spans="2:11" s="24" customFormat="1" ht="21" customHeight="1" x14ac:dyDescent="0.25">
      <c r="B65" s="9" t="s">
        <v>119</v>
      </c>
      <c r="C65" s="18" t="s">
        <v>120</v>
      </c>
      <c r="D65" s="19" t="str">
        <f>VLOOKUP(C65,'[1]cuentas por pagar Sept. 2022'!A38:I342,2,FALSE)</f>
        <v>REPARACION DE AIRE</v>
      </c>
      <c r="E65" s="18" t="s">
        <v>121</v>
      </c>
      <c r="F65" s="20">
        <v>42958</v>
      </c>
      <c r="G65" s="21">
        <v>94205.3</v>
      </c>
      <c r="H65" s="22">
        <v>43100</v>
      </c>
      <c r="I65" s="23">
        <v>0</v>
      </c>
      <c r="J65" s="16">
        <f t="shared" si="0"/>
        <v>94205.3</v>
      </c>
      <c r="K65" s="17" t="s">
        <v>17</v>
      </c>
    </row>
    <row r="66" spans="2:11" s="24" customFormat="1" ht="21" customHeight="1" x14ac:dyDescent="0.25">
      <c r="B66" s="9" t="s">
        <v>122</v>
      </c>
      <c r="C66" s="18" t="s">
        <v>123</v>
      </c>
      <c r="D66" s="19" t="s">
        <v>124</v>
      </c>
      <c r="E66" s="18" t="s">
        <v>125</v>
      </c>
      <c r="F66" s="20">
        <v>43634</v>
      </c>
      <c r="G66" s="21">
        <v>5705.3</v>
      </c>
      <c r="H66" s="22">
        <v>43830</v>
      </c>
      <c r="I66" s="23">
        <v>0</v>
      </c>
      <c r="J66" s="16">
        <f t="shared" si="0"/>
        <v>5705.3</v>
      </c>
      <c r="K66" s="17" t="s">
        <v>17</v>
      </c>
    </row>
    <row r="67" spans="2:11" s="24" customFormat="1" ht="32.25" customHeight="1" x14ac:dyDescent="0.25">
      <c r="B67" s="9" t="s">
        <v>122</v>
      </c>
      <c r="C67" s="18" t="s">
        <v>126</v>
      </c>
      <c r="D67" s="19" t="s">
        <v>124</v>
      </c>
      <c r="E67" s="18" t="s">
        <v>127</v>
      </c>
      <c r="F67" s="20">
        <v>43635</v>
      </c>
      <c r="G67" s="21">
        <v>7955.91</v>
      </c>
      <c r="H67" s="22">
        <v>43830</v>
      </c>
      <c r="I67" s="23">
        <v>0</v>
      </c>
      <c r="J67" s="16">
        <f t="shared" si="0"/>
        <v>7955.91</v>
      </c>
      <c r="K67" s="17" t="s">
        <v>17</v>
      </c>
    </row>
    <row r="68" spans="2:11" s="24" customFormat="1" ht="38.25" customHeight="1" x14ac:dyDescent="0.25">
      <c r="B68" s="9" t="s">
        <v>128</v>
      </c>
      <c r="C68" s="18" t="s">
        <v>129</v>
      </c>
      <c r="D68" s="19" t="s">
        <v>15</v>
      </c>
      <c r="E68" s="9">
        <v>16103</v>
      </c>
      <c r="F68" s="20">
        <v>43829</v>
      </c>
      <c r="G68" s="21">
        <v>12000</v>
      </c>
      <c r="H68" s="22">
        <v>43830</v>
      </c>
      <c r="I68" s="23">
        <v>0</v>
      </c>
      <c r="J68" s="16">
        <f t="shared" si="0"/>
        <v>12000</v>
      </c>
      <c r="K68" s="17" t="s">
        <v>17</v>
      </c>
    </row>
    <row r="69" spans="2:11" s="24" customFormat="1" ht="29.25" customHeight="1" x14ac:dyDescent="0.25">
      <c r="B69" s="9" t="s">
        <v>130</v>
      </c>
      <c r="C69" s="18" t="s">
        <v>131</v>
      </c>
      <c r="D69" s="19" t="str">
        <f>VLOOKUP(C69,'[1]cuentas por pagar Sept. 2022'!A37:I341,2,FALSE)</f>
        <v>ALQUILER</v>
      </c>
      <c r="E69" s="9">
        <v>100869379</v>
      </c>
      <c r="F69" s="26" t="s">
        <v>132</v>
      </c>
      <c r="G69" s="21">
        <v>2176823.88</v>
      </c>
      <c r="H69" s="27" t="s">
        <v>133</v>
      </c>
      <c r="I69" s="23">
        <v>0</v>
      </c>
      <c r="J69" s="16">
        <f t="shared" si="0"/>
        <v>2176823.88</v>
      </c>
      <c r="K69" s="17" t="s">
        <v>17</v>
      </c>
    </row>
    <row r="70" spans="2:11" s="24" customFormat="1" ht="29.25" customHeight="1" x14ac:dyDescent="0.25">
      <c r="B70" s="9" t="s">
        <v>134</v>
      </c>
      <c r="C70" s="18" t="s">
        <v>135</v>
      </c>
      <c r="D70" s="19" t="s">
        <v>136</v>
      </c>
      <c r="E70" s="18" t="s">
        <v>137</v>
      </c>
      <c r="F70" s="26" t="s">
        <v>133</v>
      </c>
      <c r="G70" s="21">
        <v>204968</v>
      </c>
      <c r="H70" s="27" t="s">
        <v>133</v>
      </c>
      <c r="I70" s="23">
        <v>0</v>
      </c>
      <c r="J70" s="16">
        <f t="shared" si="0"/>
        <v>204968</v>
      </c>
      <c r="K70" s="17" t="s">
        <v>17</v>
      </c>
    </row>
    <row r="71" spans="2:11" s="24" customFormat="1" ht="34.5" customHeight="1" x14ac:dyDescent="0.25">
      <c r="B71" s="9" t="s">
        <v>138</v>
      </c>
      <c r="C71" s="18" t="s">
        <v>139</v>
      </c>
      <c r="D71" s="19" t="s">
        <v>140</v>
      </c>
      <c r="E71" s="18" t="s">
        <v>141</v>
      </c>
      <c r="F71" s="26" t="s">
        <v>133</v>
      </c>
      <c r="G71" s="21">
        <v>143370</v>
      </c>
      <c r="H71" s="27" t="s">
        <v>133</v>
      </c>
      <c r="I71" s="23">
        <v>0</v>
      </c>
      <c r="J71" s="16">
        <f t="shared" si="0"/>
        <v>143370</v>
      </c>
      <c r="K71" s="17" t="s">
        <v>17</v>
      </c>
    </row>
    <row r="72" spans="2:11" s="24" customFormat="1" ht="34.5" customHeight="1" thickBot="1" x14ac:dyDescent="0.3">
      <c r="B72" s="28"/>
      <c r="C72" s="29"/>
      <c r="D72" s="30"/>
      <c r="E72" s="29"/>
      <c r="F72" s="31"/>
      <c r="G72" s="32">
        <f>SUM(G13:G71)</f>
        <v>6380814.6899999995</v>
      </c>
      <c r="H72" s="33"/>
      <c r="I72" s="34"/>
      <c r="J72" s="35">
        <f>SUM(J13:J71)</f>
        <v>6380814.6899999995</v>
      </c>
      <c r="K72" s="36"/>
    </row>
    <row r="73" spans="2:11" s="24" customFormat="1" ht="34.5" customHeight="1" thickTop="1" x14ac:dyDescent="0.25">
      <c r="B73" s="9"/>
      <c r="C73" s="18"/>
      <c r="D73" s="19"/>
      <c r="E73" s="18"/>
      <c r="F73" s="26"/>
      <c r="G73" s="37"/>
      <c r="H73" s="37"/>
      <c r="I73" s="23"/>
      <c r="J73" s="16"/>
      <c r="K73" s="17"/>
    </row>
    <row r="74" spans="2:11" s="24" customFormat="1" ht="21" customHeight="1" x14ac:dyDescent="0.25">
      <c r="B74" s="9">
        <v>411000476</v>
      </c>
      <c r="C74" s="18" t="s">
        <v>143</v>
      </c>
      <c r="D74" s="19" t="s">
        <v>144</v>
      </c>
      <c r="E74" s="18" t="s">
        <v>145</v>
      </c>
      <c r="F74" s="38">
        <v>44958</v>
      </c>
      <c r="G74" s="63">
        <v>5550</v>
      </c>
      <c r="H74" s="22">
        <v>45291</v>
      </c>
      <c r="I74" s="23">
        <v>0</v>
      </c>
      <c r="J74" s="16">
        <f t="shared" ref="J74:J75" si="1">G74-I74</f>
        <v>5550</v>
      </c>
      <c r="K74" s="17" t="s">
        <v>142</v>
      </c>
    </row>
    <row r="75" spans="2:11" s="24" customFormat="1" ht="21" customHeight="1" x14ac:dyDescent="0.25">
      <c r="B75" s="9">
        <v>411000476</v>
      </c>
      <c r="C75" s="18" t="s">
        <v>143</v>
      </c>
      <c r="D75" s="19" t="s">
        <v>144</v>
      </c>
      <c r="E75" s="18" t="s">
        <v>146</v>
      </c>
      <c r="F75" s="38">
        <v>45110</v>
      </c>
      <c r="G75" s="63">
        <v>5550</v>
      </c>
      <c r="H75" s="22">
        <v>45291</v>
      </c>
      <c r="I75" s="23">
        <v>0</v>
      </c>
      <c r="J75" s="16">
        <f t="shared" si="1"/>
        <v>5550</v>
      </c>
      <c r="K75" s="17" t="s">
        <v>142</v>
      </c>
    </row>
    <row r="76" spans="2:11" s="24" customFormat="1" ht="21" customHeight="1" x14ac:dyDescent="0.25">
      <c r="B76" s="9">
        <v>411000476</v>
      </c>
      <c r="C76" s="18" t="s">
        <v>143</v>
      </c>
      <c r="D76" s="19" t="s">
        <v>144</v>
      </c>
      <c r="E76" s="18" t="s">
        <v>147</v>
      </c>
      <c r="F76" s="38">
        <v>45019</v>
      </c>
      <c r="G76" s="63">
        <v>5550</v>
      </c>
      <c r="H76" s="22">
        <v>45291</v>
      </c>
      <c r="I76" s="23">
        <v>0</v>
      </c>
      <c r="J76" s="16">
        <f>G76-I76</f>
        <v>5550</v>
      </c>
      <c r="K76" s="17" t="s">
        <v>142</v>
      </c>
    </row>
    <row r="77" spans="2:11" s="24" customFormat="1" ht="21" customHeight="1" x14ac:dyDescent="0.25">
      <c r="B77" s="9" t="s">
        <v>154</v>
      </c>
      <c r="C77" s="18" t="s">
        <v>155</v>
      </c>
      <c r="D77" s="19" t="s">
        <v>156</v>
      </c>
      <c r="E77" s="18" t="s">
        <v>157</v>
      </c>
      <c r="F77" s="38">
        <v>45286</v>
      </c>
      <c r="G77" s="63">
        <v>99120</v>
      </c>
      <c r="H77" s="22">
        <v>45291</v>
      </c>
      <c r="I77" s="23">
        <v>0</v>
      </c>
      <c r="J77" s="16">
        <f t="shared" ref="J77:J93" si="2">G77-I77</f>
        <v>99120</v>
      </c>
      <c r="K77" s="17" t="s">
        <v>142</v>
      </c>
    </row>
    <row r="78" spans="2:11" s="24" customFormat="1" ht="21" customHeight="1" x14ac:dyDescent="0.25">
      <c r="B78" s="9">
        <v>131023711</v>
      </c>
      <c r="C78" s="18" t="s">
        <v>158</v>
      </c>
      <c r="D78" s="19" t="s">
        <v>159</v>
      </c>
      <c r="E78" s="18" t="s">
        <v>160</v>
      </c>
      <c r="F78" s="38">
        <v>45266</v>
      </c>
      <c r="G78" s="63">
        <v>961428.6</v>
      </c>
      <c r="H78" s="22">
        <v>45657</v>
      </c>
      <c r="I78" s="23">
        <v>0</v>
      </c>
      <c r="J78" s="16">
        <f t="shared" si="2"/>
        <v>961428.6</v>
      </c>
      <c r="K78" s="17" t="s">
        <v>142</v>
      </c>
    </row>
    <row r="79" spans="2:11" s="24" customFormat="1" ht="21" customHeight="1" x14ac:dyDescent="0.25">
      <c r="B79" s="9">
        <v>131023711</v>
      </c>
      <c r="C79" s="18" t="s">
        <v>158</v>
      </c>
      <c r="D79" s="19" t="s">
        <v>159</v>
      </c>
      <c r="E79" s="18" t="s">
        <v>161</v>
      </c>
      <c r="F79" s="38">
        <v>45089</v>
      </c>
      <c r="G79" s="63">
        <v>588219.5</v>
      </c>
      <c r="H79" s="22">
        <v>45657</v>
      </c>
      <c r="I79" s="23">
        <v>0</v>
      </c>
      <c r="J79" s="16">
        <f t="shared" si="2"/>
        <v>588219.5</v>
      </c>
      <c r="K79" s="17" t="s">
        <v>142</v>
      </c>
    </row>
    <row r="80" spans="2:11" s="24" customFormat="1" ht="21" customHeight="1" x14ac:dyDescent="0.25">
      <c r="B80" s="9">
        <v>117277269</v>
      </c>
      <c r="C80" s="18" t="s">
        <v>162</v>
      </c>
      <c r="D80" s="19" t="s">
        <v>35</v>
      </c>
      <c r="E80" s="18" t="s">
        <v>157</v>
      </c>
      <c r="F80" s="38">
        <v>45259</v>
      </c>
      <c r="G80" s="63">
        <v>41300</v>
      </c>
      <c r="H80" s="22">
        <v>45291</v>
      </c>
      <c r="I80" s="23">
        <v>0</v>
      </c>
      <c r="J80" s="16">
        <f t="shared" si="2"/>
        <v>41300</v>
      </c>
      <c r="K80" s="17" t="s">
        <v>142</v>
      </c>
    </row>
    <row r="81" spans="2:11" s="24" customFormat="1" ht="21" customHeight="1" x14ac:dyDescent="0.25">
      <c r="B81" s="9">
        <v>131505635</v>
      </c>
      <c r="C81" s="18" t="s">
        <v>167</v>
      </c>
      <c r="D81" s="19" t="s">
        <v>168</v>
      </c>
      <c r="E81" s="18" t="s">
        <v>169</v>
      </c>
      <c r="F81" s="38">
        <v>45289</v>
      </c>
      <c r="G81" s="63">
        <v>25922.65</v>
      </c>
      <c r="H81" s="22">
        <v>45657</v>
      </c>
      <c r="I81" s="23">
        <v>0</v>
      </c>
      <c r="J81" s="16">
        <f>G81-I81</f>
        <v>25922.65</v>
      </c>
      <c r="K81" s="17" t="s">
        <v>142</v>
      </c>
    </row>
    <row r="82" spans="2:11" s="24" customFormat="1" ht="21" customHeight="1" x14ac:dyDescent="0.25">
      <c r="B82" s="9">
        <v>417000172</v>
      </c>
      <c r="C82" s="18" t="s">
        <v>175</v>
      </c>
      <c r="D82" s="19" t="s">
        <v>144</v>
      </c>
      <c r="E82" s="18" t="s">
        <v>176</v>
      </c>
      <c r="F82" s="38">
        <v>45294</v>
      </c>
      <c r="G82" s="21">
        <v>2500</v>
      </c>
      <c r="H82" s="22">
        <v>45657</v>
      </c>
      <c r="I82" s="23">
        <v>0</v>
      </c>
      <c r="J82" s="16">
        <f t="shared" ref="J82:J84" si="3">G82-I82</f>
        <v>2500</v>
      </c>
      <c r="K82" s="17" t="s">
        <v>142</v>
      </c>
    </row>
    <row r="83" spans="2:11" s="24" customFormat="1" ht="21" customHeight="1" x14ac:dyDescent="0.25">
      <c r="B83" s="9">
        <v>417000172</v>
      </c>
      <c r="C83" s="18" t="s">
        <v>175</v>
      </c>
      <c r="D83" s="19" t="s">
        <v>144</v>
      </c>
      <c r="E83" s="18" t="s">
        <v>190</v>
      </c>
      <c r="F83" s="38">
        <v>45325</v>
      </c>
      <c r="G83" s="21">
        <v>2500</v>
      </c>
      <c r="H83" s="22">
        <v>46022</v>
      </c>
      <c r="I83" s="23">
        <v>0</v>
      </c>
      <c r="J83" s="16">
        <f t="shared" si="3"/>
        <v>2500</v>
      </c>
      <c r="K83" s="17" t="s">
        <v>142</v>
      </c>
    </row>
    <row r="84" spans="2:11" s="24" customFormat="1" ht="21" customHeight="1" x14ac:dyDescent="0.25">
      <c r="B84" s="9">
        <v>402002364</v>
      </c>
      <c r="C84" s="18" t="s">
        <v>177</v>
      </c>
      <c r="D84" s="19" t="s">
        <v>144</v>
      </c>
      <c r="E84" s="18" t="s">
        <v>184</v>
      </c>
      <c r="F84" s="38">
        <v>45324</v>
      </c>
      <c r="G84" s="21">
        <v>7520</v>
      </c>
      <c r="H84" s="22">
        <v>45657</v>
      </c>
      <c r="I84" s="23">
        <v>0</v>
      </c>
      <c r="J84" s="16">
        <f t="shared" si="3"/>
        <v>7520</v>
      </c>
      <c r="K84" s="17" t="s">
        <v>142</v>
      </c>
    </row>
    <row r="85" spans="2:11" s="24" customFormat="1" ht="21" customHeight="1" x14ac:dyDescent="0.25">
      <c r="B85" s="9">
        <v>402002364</v>
      </c>
      <c r="C85" s="18" t="s">
        <v>177</v>
      </c>
      <c r="D85" s="19" t="s">
        <v>144</v>
      </c>
      <c r="E85" s="18" t="s">
        <v>178</v>
      </c>
      <c r="F85" s="38">
        <v>45313</v>
      </c>
      <c r="G85" s="21">
        <v>7520</v>
      </c>
      <c r="H85" s="22">
        <v>45657</v>
      </c>
      <c r="I85" s="23">
        <v>0</v>
      </c>
      <c r="J85" s="16">
        <f t="shared" si="2"/>
        <v>7520</v>
      </c>
      <c r="K85" s="17" t="s">
        <v>142</v>
      </c>
    </row>
    <row r="86" spans="2:11" s="24" customFormat="1" ht="21" customHeight="1" x14ac:dyDescent="0.25">
      <c r="B86" s="9">
        <v>101874503</v>
      </c>
      <c r="C86" s="18" t="s">
        <v>163</v>
      </c>
      <c r="D86" s="19" t="s">
        <v>179</v>
      </c>
      <c r="E86" s="18" t="s">
        <v>180</v>
      </c>
      <c r="F86" s="38">
        <v>45303</v>
      </c>
      <c r="G86" s="21">
        <v>394597.2</v>
      </c>
      <c r="H86" s="22">
        <v>45657</v>
      </c>
      <c r="I86" s="23">
        <v>0</v>
      </c>
      <c r="J86" s="16">
        <f t="shared" si="2"/>
        <v>394597.2</v>
      </c>
      <c r="K86" s="17" t="s">
        <v>142</v>
      </c>
    </row>
    <row r="87" spans="2:11" s="24" customFormat="1" ht="21" customHeight="1" x14ac:dyDescent="0.25">
      <c r="B87" s="9">
        <v>101874503</v>
      </c>
      <c r="C87" s="18" t="s">
        <v>163</v>
      </c>
      <c r="D87" s="19" t="s">
        <v>191</v>
      </c>
      <c r="E87" s="18" t="s">
        <v>192</v>
      </c>
      <c r="F87" s="38">
        <v>45303</v>
      </c>
      <c r="G87" s="21">
        <v>5800</v>
      </c>
      <c r="H87" s="22">
        <v>45657</v>
      </c>
      <c r="I87" s="23">
        <v>0</v>
      </c>
      <c r="J87" s="16">
        <f t="shared" si="2"/>
        <v>5800</v>
      </c>
      <c r="K87" s="17" t="s">
        <v>142</v>
      </c>
    </row>
    <row r="88" spans="2:11" s="24" customFormat="1" ht="21" customHeight="1" x14ac:dyDescent="0.25">
      <c r="B88" s="9">
        <v>4700234067</v>
      </c>
      <c r="C88" s="18" t="s">
        <v>181</v>
      </c>
      <c r="D88" s="19" t="s">
        <v>182</v>
      </c>
      <c r="E88" s="18" t="s">
        <v>193</v>
      </c>
      <c r="F88" s="38">
        <v>45204</v>
      </c>
      <c r="G88" s="21">
        <v>400000</v>
      </c>
      <c r="H88" s="22">
        <v>45657</v>
      </c>
      <c r="I88" s="23">
        <v>0</v>
      </c>
      <c r="J88" s="16">
        <f t="shared" si="2"/>
        <v>400000</v>
      </c>
      <c r="K88" s="17" t="s">
        <v>142</v>
      </c>
    </row>
    <row r="89" spans="2:11" s="24" customFormat="1" ht="21" customHeight="1" x14ac:dyDescent="0.25">
      <c r="B89" s="9">
        <v>122021523</v>
      </c>
      <c r="C89" s="18" t="s">
        <v>194</v>
      </c>
      <c r="D89" s="19" t="s">
        <v>195</v>
      </c>
      <c r="E89" s="18" t="s">
        <v>196</v>
      </c>
      <c r="F89" s="38" t="s">
        <v>197</v>
      </c>
      <c r="G89" s="21">
        <v>5140</v>
      </c>
      <c r="H89" s="22">
        <v>46022</v>
      </c>
      <c r="I89" s="23">
        <v>0</v>
      </c>
      <c r="J89" s="16">
        <f t="shared" si="2"/>
        <v>5140</v>
      </c>
      <c r="K89" s="17" t="s">
        <v>142</v>
      </c>
    </row>
    <row r="90" spans="2:11" s="24" customFormat="1" ht="21" customHeight="1" x14ac:dyDescent="0.25">
      <c r="B90" s="9">
        <v>401037272</v>
      </c>
      <c r="C90" s="18" t="s">
        <v>198</v>
      </c>
      <c r="D90" s="19" t="s">
        <v>199</v>
      </c>
      <c r="E90" s="18" t="s">
        <v>200</v>
      </c>
      <c r="F90" s="38">
        <v>45294</v>
      </c>
      <c r="G90" s="21">
        <v>4767.6000000000004</v>
      </c>
      <c r="H90" s="22">
        <v>46022</v>
      </c>
      <c r="I90" s="23">
        <v>0</v>
      </c>
      <c r="J90" s="16">
        <f t="shared" si="2"/>
        <v>4767.6000000000004</v>
      </c>
      <c r="K90" s="17" t="s">
        <v>142</v>
      </c>
    </row>
    <row r="91" spans="2:11" s="24" customFormat="1" ht="21" customHeight="1" x14ac:dyDescent="0.25">
      <c r="B91" s="9">
        <v>401037272</v>
      </c>
      <c r="C91" s="18" t="s">
        <v>198</v>
      </c>
      <c r="D91" s="19" t="s">
        <v>199</v>
      </c>
      <c r="E91" s="18" t="s">
        <v>201</v>
      </c>
      <c r="F91" s="38">
        <v>45294</v>
      </c>
      <c r="G91" s="21">
        <v>302.39999999999998</v>
      </c>
      <c r="H91" s="22">
        <v>46022</v>
      </c>
      <c r="I91" s="23">
        <v>0</v>
      </c>
      <c r="J91" s="16">
        <f t="shared" si="2"/>
        <v>302.39999999999998</v>
      </c>
      <c r="K91" s="17" t="s">
        <v>142</v>
      </c>
    </row>
    <row r="92" spans="2:11" s="24" customFormat="1" ht="21" customHeight="1" x14ac:dyDescent="0.25">
      <c r="B92" s="9">
        <v>101014334</v>
      </c>
      <c r="C92" s="18" t="s">
        <v>202</v>
      </c>
      <c r="D92" s="19" t="s">
        <v>203</v>
      </c>
      <c r="E92" s="18" t="s">
        <v>204</v>
      </c>
      <c r="F92" s="38">
        <v>45294</v>
      </c>
      <c r="G92" s="21">
        <v>6900</v>
      </c>
      <c r="H92" s="22">
        <v>45657</v>
      </c>
      <c r="I92" s="23">
        <v>0</v>
      </c>
      <c r="J92" s="16">
        <f t="shared" si="2"/>
        <v>6900</v>
      </c>
      <c r="K92" s="17" t="s">
        <v>142</v>
      </c>
    </row>
    <row r="93" spans="2:11" s="24" customFormat="1" ht="21" customHeight="1" x14ac:dyDescent="0.25">
      <c r="B93" s="9">
        <v>132622758</v>
      </c>
      <c r="C93" s="18" t="s">
        <v>205</v>
      </c>
      <c r="D93" s="19" t="s">
        <v>206</v>
      </c>
      <c r="E93" s="18" t="s">
        <v>207</v>
      </c>
      <c r="F93" s="38">
        <v>45629</v>
      </c>
      <c r="G93" s="21">
        <v>219075.26</v>
      </c>
      <c r="H93" s="22">
        <v>45657</v>
      </c>
      <c r="I93" s="23">
        <v>0</v>
      </c>
      <c r="J93" s="16">
        <f t="shared" si="2"/>
        <v>219075.26</v>
      </c>
      <c r="K93" s="17" t="s">
        <v>142</v>
      </c>
    </row>
    <row r="94" spans="2:11" s="24" customFormat="1" ht="21" customHeight="1" x14ac:dyDescent="0.3">
      <c r="B94" s="211" t="s">
        <v>148</v>
      </c>
      <c r="C94" s="212"/>
      <c r="D94" s="212"/>
      <c r="E94" s="212"/>
      <c r="F94" s="213"/>
      <c r="G94" s="39">
        <f>SUM(G74:G93)</f>
        <v>2789263.21</v>
      </c>
      <c r="H94" s="39"/>
      <c r="I94" s="40"/>
      <c r="J94" s="41">
        <f>SUM(J74:J93)</f>
        <v>2789263.21</v>
      </c>
      <c r="K94" s="42"/>
    </row>
    <row r="95" spans="2:11" s="24" customFormat="1" ht="21" customHeight="1" x14ac:dyDescent="0.45">
      <c r="B95" s="214" t="s">
        <v>149</v>
      </c>
      <c r="C95" s="214"/>
      <c r="D95" s="214"/>
      <c r="E95" s="214"/>
      <c r="F95" s="214"/>
      <c r="G95" s="43">
        <f>G72+G94</f>
        <v>9170077.8999999985</v>
      </c>
      <c r="H95" s="43"/>
      <c r="I95" s="40"/>
      <c r="J95" s="44">
        <f>J72+J94</f>
        <v>9170077.8999999985</v>
      </c>
      <c r="K95" s="42"/>
    </row>
    <row r="96" spans="2:11" s="24" customFormat="1" ht="21" customHeight="1" x14ac:dyDescent="0.25">
      <c r="B96" s="45"/>
      <c r="C96" s="46"/>
      <c r="D96" s="47"/>
      <c r="E96" s="46"/>
      <c r="F96" s="46"/>
      <c r="G96" s="48" t="s">
        <v>150</v>
      </c>
      <c r="H96" s="48"/>
      <c r="I96" s="49"/>
      <c r="J96" s="49"/>
      <c r="K96" s="49"/>
    </row>
    <row r="97" spans="2:11" s="24" customFormat="1" ht="21" customHeight="1" x14ac:dyDescent="0.25">
      <c r="B97" s="204" t="s">
        <v>151</v>
      </c>
      <c r="C97" s="204"/>
      <c r="D97" s="50"/>
      <c r="E97" s="4"/>
      <c r="F97" s="4"/>
      <c r="G97" s="51"/>
      <c r="H97" s="51"/>
      <c r="I97" s="6"/>
      <c r="J97" s="6"/>
      <c r="K97" s="6"/>
    </row>
    <row r="98" spans="2:11" s="24" customFormat="1" ht="21" customHeight="1" x14ac:dyDescent="0.25">
      <c r="B98" s="204"/>
      <c r="C98" s="204"/>
      <c r="D98" s="52"/>
      <c r="E98" s="4"/>
      <c r="F98" s="4"/>
      <c r="G98" s="4"/>
      <c r="H98" s="4"/>
      <c r="I98" s="6"/>
      <c r="J98" s="6"/>
      <c r="K98" s="6"/>
    </row>
    <row r="99" spans="2:11" s="24" customFormat="1" ht="21" customHeight="1" x14ac:dyDescent="0.25">
      <c r="B99" s="204"/>
      <c r="C99" s="204"/>
      <c r="D99" s="52"/>
      <c r="E99" s="4"/>
      <c r="F99" s="4"/>
      <c r="G99" s="4"/>
      <c r="H99" s="4"/>
      <c r="I99" s="6"/>
      <c r="J99" s="6"/>
      <c r="K99" s="6"/>
    </row>
    <row r="100" spans="2:11" s="24" customFormat="1" ht="21" customHeight="1" x14ac:dyDescent="0.25">
      <c r="B100" s="53"/>
      <c r="C100" s="53"/>
      <c r="D100" s="52"/>
      <c r="E100" s="4"/>
      <c r="F100" s="4"/>
      <c r="G100" s="4"/>
      <c r="H100" s="4"/>
      <c r="I100" s="4"/>
      <c r="J100" s="4"/>
      <c r="K100" s="4"/>
    </row>
    <row r="101" spans="2:11" s="24" customFormat="1" ht="21" customHeight="1" x14ac:dyDescent="0.3">
      <c r="B101" s="53"/>
      <c r="C101" s="53"/>
      <c r="D101" s="54"/>
      <c r="E101" s="55"/>
      <c r="F101" s="55"/>
      <c r="G101" s="6"/>
      <c r="H101" s="6"/>
      <c r="I101" s="4"/>
      <c r="J101" s="4"/>
      <c r="K101" s="4"/>
    </row>
    <row r="102" spans="2:11" s="24" customFormat="1" ht="21" customHeight="1" x14ac:dyDescent="0.25">
      <c r="B102" s="56"/>
      <c r="C102" s="54"/>
      <c r="D102" s="54"/>
      <c r="E102" s="205" t="s">
        <v>152</v>
      </c>
      <c r="F102" s="205"/>
      <c r="G102" s="6"/>
      <c r="H102" s="6"/>
      <c r="I102" s="6"/>
      <c r="J102" s="6"/>
      <c r="K102" s="6"/>
    </row>
    <row r="103" spans="2:11" s="24" customFormat="1" ht="21" customHeight="1" x14ac:dyDescent="0.3">
      <c r="B103" s="56"/>
      <c r="C103" s="54"/>
      <c r="D103" s="54"/>
      <c r="E103" s="206" t="s">
        <v>153</v>
      </c>
      <c r="F103" s="206"/>
      <c r="G103" s="6"/>
      <c r="H103" s="6"/>
      <c r="I103" s="6"/>
      <c r="J103" s="6"/>
      <c r="K103" s="6"/>
    </row>
    <row r="104" spans="2:11" s="24" customFormat="1" ht="21" customHeight="1" x14ac:dyDescent="0.25">
      <c r="B104" s="57"/>
      <c r="C104" s="4"/>
      <c r="D104" s="50"/>
      <c r="E104" s="4"/>
      <c r="F104" s="4"/>
      <c r="G104" s="4"/>
      <c r="H104" s="4"/>
      <c r="I104" s="207"/>
      <c r="J104" s="208"/>
      <c r="K104" s="208"/>
    </row>
    <row r="105" spans="2:11" s="24" customFormat="1" ht="21" customHeight="1" x14ac:dyDescent="0.25">
      <c r="B105" s="57"/>
      <c r="C105" s="4"/>
      <c r="D105" s="50"/>
      <c r="E105" s="4"/>
      <c r="F105" s="4"/>
      <c r="G105" s="4"/>
      <c r="H105" s="4"/>
      <c r="I105" s="4"/>
      <c r="J105" s="4"/>
      <c r="K105" s="4"/>
    </row>
    <row r="106" spans="2:11" s="24" customFormat="1" ht="21" customHeight="1" x14ac:dyDescent="0.25">
      <c r="B106" s="57"/>
      <c r="C106" s="4"/>
      <c r="D106" s="50"/>
      <c r="E106" s="4"/>
      <c r="F106" s="4"/>
      <c r="G106" s="6"/>
      <c r="H106" s="6"/>
      <c r="I106" s="4"/>
      <c r="J106" s="4"/>
      <c r="K106" s="4"/>
    </row>
    <row r="107" spans="2:11" s="24" customFormat="1" ht="21" customHeight="1" x14ac:dyDescent="0.25">
      <c r="B107" s="57"/>
      <c r="C107" s="4"/>
      <c r="D107" s="50"/>
      <c r="E107" s="6"/>
      <c r="F107" s="6"/>
      <c r="G107" s="6"/>
      <c r="H107" s="6"/>
      <c r="I107" s="4"/>
      <c r="J107" s="4"/>
      <c r="K107" s="4"/>
    </row>
    <row r="108" spans="2:11" s="24" customFormat="1" ht="21" customHeight="1" x14ac:dyDescent="0.25">
      <c r="B108" s="57"/>
      <c r="C108" s="4"/>
      <c r="D108" s="50"/>
      <c r="E108" s="6"/>
      <c r="F108" s="6"/>
      <c r="G108" s="6"/>
      <c r="H108" s="6"/>
      <c r="I108" s="4"/>
      <c r="J108" s="4"/>
      <c r="K108" s="4"/>
    </row>
    <row r="109" spans="2:11" s="24" customFormat="1" ht="21" customHeight="1" x14ac:dyDescent="0.25">
      <c r="B109" s="57"/>
      <c r="C109" s="4"/>
      <c r="D109" s="50"/>
      <c r="E109" s="4"/>
      <c r="F109" s="4"/>
      <c r="G109" s="4"/>
      <c r="H109" s="4"/>
      <c r="I109" s="4"/>
      <c r="J109" s="4"/>
      <c r="K109" s="4"/>
    </row>
    <row r="110" spans="2:11" s="24" customFormat="1" ht="21" customHeight="1" x14ac:dyDescent="0.25">
      <c r="B110" s="57"/>
      <c r="C110" s="4"/>
      <c r="D110" s="50"/>
      <c r="E110" s="4"/>
      <c r="F110" s="4"/>
      <c r="G110" s="4"/>
      <c r="H110" s="4"/>
      <c r="I110" s="4"/>
      <c r="J110" s="4"/>
      <c r="K110" s="58"/>
    </row>
    <row r="111" spans="2:11" s="24" customFormat="1" ht="21" customHeight="1" x14ac:dyDescent="0.25">
      <c r="B111" s="57"/>
      <c r="C111" s="4"/>
      <c r="D111" s="50"/>
      <c r="E111" s="4"/>
      <c r="F111" s="4"/>
      <c r="G111" s="4"/>
      <c r="H111" s="4"/>
      <c r="I111" s="4"/>
      <c r="J111" s="4"/>
      <c r="K111" s="4"/>
    </row>
    <row r="112" spans="2:11" s="24" customFormat="1" ht="21" customHeight="1" x14ac:dyDescent="0.25">
      <c r="B112" s="57"/>
      <c r="C112" s="4"/>
      <c r="D112" s="50"/>
      <c r="E112" s="4"/>
      <c r="F112" s="4"/>
      <c r="G112" s="4"/>
      <c r="H112" s="4"/>
      <c r="I112" s="4"/>
      <c r="J112" s="4"/>
      <c r="K112" s="4"/>
    </row>
    <row r="113" spans="2:12" s="24" customFormat="1" ht="24.75" customHeight="1" x14ac:dyDescent="0.25">
      <c r="B113" s="57"/>
      <c r="C113" s="4"/>
      <c r="D113" s="50"/>
      <c r="E113" s="4"/>
      <c r="F113" s="4"/>
      <c r="G113" s="4"/>
      <c r="H113" s="4"/>
      <c r="I113" s="4"/>
      <c r="J113" s="4"/>
      <c r="K113" s="4"/>
    </row>
    <row r="114" spans="2:12" s="24" customFormat="1" ht="21" customHeight="1" x14ac:dyDescent="0.25">
      <c r="B114" s="57"/>
      <c r="C114" s="4"/>
      <c r="D114" s="50"/>
      <c r="E114" s="4"/>
      <c r="F114" s="4"/>
      <c r="G114" s="4"/>
      <c r="H114" s="4"/>
      <c r="I114" s="4"/>
      <c r="J114" s="4"/>
      <c r="K114" s="4"/>
    </row>
    <row r="115" spans="2:12" s="24" customFormat="1" ht="21" customHeight="1" x14ac:dyDescent="0.25">
      <c r="B115" s="57"/>
      <c r="C115" s="4"/>
      <c r="D115" s="50"/>
      <c r="E115" s="4"/>
      <c r="F115" s="4"/>
      <c r="G115" s="4"/>
      <c r="H115" s="4"/>
      <c r="I115" s="4"/>
      <c r="J115" s="4"/>
      <c r="K115" s="4"/>
    </row>
    <row r="116" spans="2:12" s="24" customFormat="1" ht="21" customHeight="1" x14ac:dyDescent="0.25">
      <c r="B116" s="57"/>
      <c r="C116" s="4"/>
      <c r="D116" s="50"/>
      <c r="E116" s="4"/>
      <c r="F116" s="4"/>
      <c r="G116" s="4"/>
      <c r="H116" s="4"/>
      <c r="I116" s="4"/>
      <c r="J116" s="4"/>
      <c r="K116" s="4"/>
    </row>
    <row r="117" spans="2:12" s="24" customFormat="1" ht="21" customHeight="1" x14ac:dyDescent="0.25">
      <c r="B117" s="57"/>
      <c r="C117" s="4"/>
      <c r="D117" s="50"/>
      <c r="E117" s="4"/>
      <c r="F117" s="4"/>
      <c r="G117" s="4"/>
      <c r="H117" s="4"/>
      <c r="I117" s="4"/>
      <c r="J117" s="4"/>
      <c r="K117" s="4"/>
    </row>
    <row r="118" spans="2:12" s="24" customFormat="1" ht="21" customHeight="1" x14ac:dyDescent="0.25">
      <c r="B118" s="57"/>
      <c r="C118" s="4"/>
      <c r="D118" s="50"/>
      <c r="E118" s="4"/>
      <c r="F118" s="4"/>
      <c r="G118" s="4"/>
      <c r="H118" s="4"/>
      <c r="I118" s="4"/>
      <c r="J118" s="4"/>
      <c r="K118" s="4"/>
    </row>
    <row r="119" spans="2:12" s="24" customFormat="1" ht="21" customHeight="1" x14ac:dyDescent="0.25">
      <c r="B119" s="57"/>
      <c r="C119" s="4"/>
      <c r="D119" s="50"/>
      <c r="E119" s="4"/>
      <c r="F119" s="4"/>
      <c r="G119" s="4"/>
      <c r="H119" s="4"/>
      <c r="I119" s="4"/>
      <c r="J119" s="4"/>
      <c r="K119" s="4"/>
    </row>
    <row r="120" spans="2:12" s="24" customFormat="1" ht="21" customHeight="1" x14ac:dyDescent="0.25">
      <c r="B120" s="57"/>
      <c r="C120" s="4"/>
      <c r="D120" s="50"/>
      <c r="E120" s="4"/>
      <c r="F120" s="4"/>
      <c r="G120" s="4"/>
      <c r="H120" s="4"/>
      <c r="I120" s="4"/>
      <c r="J120" s="4"/>
      <c r="K120" s="4"/>
    </row>
    <row r="121" spans="2:12" s="24" customFormat="1" ht="21" customHeight="1" x14ac:dyDescent="0.25">
      <c r="B121" s="57"/>
      <c r="C121" s="4"/>
      <c r="D121" s="50"/>
      <c r="E121" s="4"/>
      <c r="F121" s="4"/>
      <c r="G121" s="4"/>
      <c r="H121" s="4"/>
      <c r="I121" s="4"/>
      <c r="J121" s="4"/>
      <c r="K121" s="4"/>
    </row>
    <row r="122" spans="2:12" s="24" customFormat="1" ht="21" customHeight="1" x14ac:dyDescent="0.25">
      <c r="B122" s="57"/>
      <c r="C122" s="4"/>
      <c r="D122" s="50"/>
      <c r="E122" s="4"/>
      <c r="F122" s="4"/>
      <c r="G122" s="4"/>
      <c r="H122" s="4"/>
      <c r="I122" s="4"/>
      <c r="J122" s="4"/>
      <c r="K122" s="4"/>
    </row>
    <row r="123" spans="2:12" s="24" customFormat="1" ht="21" customHeight="1" x14ac:dyDescent="0.25">
      <c r="B123" s="57"/>
      <c r="C123" s="4"/>
      <c r="D123" s="50"/>
      <c r="E123" s="4"/>
      <c r="F123" s="4"/>
      <c r="G123" s="4"/>
      <c r="H123" s="4"/>
      <c r="I123" s="4"/>
      <c r="J123" s="4"/>
      <c r="K123" s="4"/>
    </row>
    <row r="124" spans="2:12" s="24" customFormat="1" ht="21" customHeight="1" x14ac:dyDescent="0.25">
      <c r="B124" s="57"/>
      <c r="C124" s="4"/>
      <c r="D124" s="50"/>
      <c r="E124" s="4"/>
      <c r="F124" s="4"/>
      <c r="G124" s="4"/>
      <c r="H124" s="4"/>
      <c r="I124" s="4"/>
      <c r="J124" s="4"/>
      <c r="K124" s="4"/>
    </row>
    <row r="125" spans="2:12" s="24" customFormat="1" ht="20.25" customHeight="1" x14ac:dyDescent="0.25">
      <c r="B125" s="57"/>
      <c r="C125" s="4"/>
      <c r="D125" s="50"/>
      <c r="E125" s="4"/>
      <c r="F125" s="4"/>
      <c r="G125" s="4"/>
      <c r="H125" s="4"/>
      <c r="I125" s="4"/>
      <c r="J125" s="4"/>
      <c r="K125" s="4"/>
    </row>
    <row r="126" spans="2:12" s="24" customFormat="1" ht="20.25" customHeight="1" x14ac:dyDescent="0.25">
      <c r="B126" s="57"/>
      <c r="C126" s="4"/>
      <c r="D126" s="50"/>
      <c r="E126" s="4"/>
      <c r="F126" s="4"/>
      <c r="G126" s="4"/>
      <c r="H126" s="4"/>
      <c r="I126" s="4"/>
      <c r="J126" s="4"/>
      <c r="K126" s="4"/>
    </row>
    <row r="127" spans="2:12" s="24" customFormat="1" ht="20.25" customHeight="1" x14ac:dyDescent="0.25">
      <c r="B127" s="57"/>
      <c r="C127" s="4"/>
      <c r="D127" s="50"/>
      <c r="E127" s="4"/>
      <c r="F127" s="4"/>
      <c r="G127" s="4"/>
      <c r="H127" s="4"/>
      <c r="I127" s="4"/>
      <c r="J127" s="4"/>
      <c r="K127" s="4"/>
    </row>
    <row r="128" spans="2:12" s="49" customFormat="1" ht="18" customHeight="1" x14ac:dyDescent="0.25">
      <c r="B128" s="57"/>
      <c r="C128" s="4"/>
      <c r="D128" s="50"/>
      <c r="E128" s="4"/>
      <c r="F128" s="4"/>
      <c r="G128" s="4"/>
      <c r="H128" s="4"/>
      <c r="I128" s="4"/>
      <c r="J128" s="4"/>
      <c r="K128" s="4"/>
      <c r="L128" s="59"/>
    </row>
    <row r="129" spans="2:11" s="49" customFormat="1" x14ac:dyDescent="0.25">
      <c r="B129" s="57"/>
      <c r="C129" s="4"/>
      <c r="D129" s="50"/>
      <c r="E129" s="4"/>
      <c r="F129" s="4"/>
      <c r="G129" s="4"/>
      <c r="H129" s="4"/>
      <c r="I129" s="4"/>
      <c r="J129" s="4"/>
      <c r="K129" s="4"/>
    </row>
    <row r="130" spans="2:11" s="6" customFormat="1" ht="60" customHeight="1" x14ac:dyDescent="0.25">
      <c r="B130" s="57"/>
      <c r="C130" s="4"/>
      <c r="D130" s="50"/>
      <c r="E130" s="4"/>
      <c r="F130" s="4"/>
      <c r="G130" s="4"/>
      <c r="H130" s="4"/>
      <c r="I130" s="4"/>
      <c r="J130" s="4"/>
      <c r="K130" s="4"/>
    </row>
    <row r="131" spans="2:11" s="6" customFormat="1" ht="15" customHeight="1" x14ac:dyDescent="0.25">
      <c r="B131" s="57"/>
      <c r="C131" s="4"/>
      <c r="D131" s="50"/>
      <c r="E131" s="4"/>
      <c r="F131" s="4"/>
      <c r="G131" s="4"/>
      <c r="H131" s="4"/>
      <c r="I131" s="4"/>
      <c r="J131" s="4"/>
      <c r="K131" s="4"/>
    </row>
    <row r="132" spans="2:11" s="6" customFormat="1" ht="15" customHeight="1" x14ac:dyDescent="0.25">
      <c r="B132" s="57"/>
      <c r="C132" s="4"/>
      <c r="D132" s="50"/>
      <c r="E132" s="4"/>
      <c r="F132" s="4"/>
      <c r="G132" s="4"/>
      <c r="H132" s="4"/>
      <c r="I132" s="4"/>
      <c r="J132" s="4"/>
      <c r="K132" s="4"/>
    </row>
    <row r="133" spans="2:11" s="49" customFormat="1" x14ac:dyDescent="0.25">
      <c r="B133" s="57"/>
      <c r="C133" s="4"/>
      <c r="D133" s="50"/>
      <c r="E133" s="4"/>
      <c r="F133" s="4"/>
      <c r="G133" s="4"/>
      <c r="H133" s="4"/>
      <c r="I133" s="4"/>
      <c r="J133" s="4"/>
      <c r="K133" s="4"/>
    </row>
    <row r="134" spans="2:11" s="6" customFormat="1" x14ac:dyDescent="0.25">
      <c r="B134" s="57"/>
      <c r="C134" s="4"/>
      <c r="D134" s="50"/>
      <c r="E134" s="4"/>
      <c r="F134" s="4"/>
      <c r="G134" s="4"/>
      <c r="H134" s="4"/>
      <c r="I134" s="4"/>
      <c r="J134" s="4"/>
      <c r="K134" s="4"/>
    </row>
    <row r="135" spans="2:11" s="6" customFormat="1" x14ac:dyDescent="0.25">
      <c r="B135" s="57"/>
      <c r="C135" s="4"/>
      <c r="D135" s="50"/>
      <c r="E135" s="4"/>
      <c r="F135" s="4"/>
      <c r="G135" s="4"/>
      <c r="H135" s="4"/>
      <c r="I135" s="4"/>
      <c r="J135" s="4"/>
      <c r="K135" s="4"/>
    </row>
    <row r="136" spans="2:11" s="6" customFormat="1" x14ac:dyDescent="0.25">
      <c r="B136" s="57"/>
      <c r="C136" s="4"/>
      <c r="D136" s="50"/>
      <c r="E136" s="4"/>
      <c r="F136" s="4"/>
      <c r="G136" s="4"/>
      <c r="H136" s="4"/>
      <c r="I136" s="4"/>
      <c r="J136" s="4"/>
      <c r="K136" s="4"/>
    </row>
    <row r="137" spans="2:11" s="6" customFormat="1" x14ac:dyDescent="0.25">
      <c r="B137" s="57"/>
      <c r="C137" s="4"/>
      <c r="D137" s="50"/>
      <c r="E137" s="4"/>
      <c r="F137" s="4"/>
      <c r="G137" s="4"/>
      <c r="H137" s="4"/>
      <c r="I137" s="4"/>
      <c r="J137" s="4"/>
      <c r="K137" s="4"/>
    </row>
    <row r="138" spans="2:11" s="6" customFormat="1" x14ac:dyDescent="0.25">
      <c r="B138" s="57"/>
      <c r="C138" s="4"/>
      <c r="D138" s="50"/>
      <c r="E138" s="4"/>
      <c r="F138" s="4"/>
      <c r="G138" s="4"/>
      <c r="H138" s="4"/>
      <c r="I138" s="4"/>
      <c r="J138" s="4"/>
      <c r="K138" s="4"/>
    </row>
    <row r="139" spans="2:11" s="6" customFormat="1" x14ac:dyDescent="0.25">
      <c r="B139" s="57"/>
      <c r="C139" s="4"/>
      <c r="D139" s="50"/>
      <c r="E139" s="4"/>
      <c r="F139" s="4"/>
      <c r="G139" s="4"/>
      <c r="H139" s="4"/>
      <c r="I139" s="4"/>
      <c r="J139" s="4"/>
      <c r="K139" s="4"/>
    </row>
    <row r="140" spans="2:11" s="6" customFormat="1" x14ac:dyDescent="0.25">
      <c r="B140" s="57"/>
      <c r="C140" s="4"/>
      <c r="D140" s="50"/>
      <c r="E140" s="4"/>
      <c r="F140" s="4"/>
      <c r="G140" s="4"/>
      <c r="H140" s="4"/>
      <c r="I140" s="4"/>
      <c r="J140" s="4"/>
      <c r="K140" s="4"/>
    </row>
    <row r="141" spans="2:11" s="6" customFormat="1" x14ac:dyDescent="0.25">
      <c r="B141" s="57"/>
      <c r="C141" s="4"/>
      <c r="D141" s="50"/>
      <c r="E141" s="4"/>
      <c r="F141" s="4"/>
      <c r="G141" s="4"/>
      <c r="H141" s="4"/>
      <c r="I141" s="4"/>
      <c r="J141" s="4"/>
      <c r="K141" s="4"/>
    </row>
    <row r="142" spans="2:11" s="6" customFormat="1" x14ac:dyDescent="0.25">
      <c r="B142" s="57"/>
      <c r="C142" s="4"/>
      <c r="D142" s="50"/>
      <c r="E142" s="4"/>
      <c r="F142" s="4"/>
      <c r="G142" s="4"/>
      <c r="H142" s="4"/>
      <c r="I142" s="4"/>
      <c r="J142" s="4"/>
      <c r="K142" s="4"/>
    </row>
    <row r="143" spans="2:11" s="6" customFormat="1" x14ac:dyDescent="0.25">
      <c r="B143" s="57"/>
      <c r="C143" s="4"/>
      <c r="D143" s="50"/>
      <c r="E143" s="4"/>
      <c r="F143" s="4"/>
      <c r="G143" s="4"/>
      <c r="H143" s="4"/>
      <c r="I143" s="4"/>
      <c r="J143" s="4"/>
      <c r="K143" s="4"/>
    </row>
    <row r="144" spans="2:11" s="6" customFormat="1" x14ac:dyDescent="0.25">
      <c r="B144" s="57"/>
      <c r="C144" s="4"/>
      <c r="D144" s="50"/>
      <c r="E144" s="4"/>
      <c r="F144" s="4"/>
      <c r="G144" s="4"/>
      <c r="H144" s="4"/>
      <c r="I144" s="4"/>
      <c r="J144" s="4"/>
      <c r="K144" s="4"/>
    </row>
    <row r="145" spans="2:11" s="6" customFormat="1" x14ac:dyDescent="0.25">
      <c r="B145" s="57"/>
      <c r="C145" s="4"/>
      <c r="D145" s="50"/>
      <c r="E145" s="4"/>
      <c r="F145" s="4"/>
      <c r="G145" s="4"/>
      <c r="H145" s="4"/>
      <c r="I145" s="4"/>
      <c r="J145" s="4"/>
      <c r="K145" s="4"/>
    </row>
    <row r="146" spans="2:11" s="6" customFormat="1" x14ac:dyDescent="0.25">
      <c r="B146" s="57"/>
      <c r="C146" s="4"/>
      <c r="D146" s="50"/>
      <c r="E146" s="4"/>
      <c r="F146" s="4"/>
      <c r="G146" s="4"/>
      <c r="H146" s="4"/>
      <c r="I146" s="4"/>
      <c r="J146" s="4"/>
      <c r="K146" s="4"/>
    </row>
    <row r="147" spans="2:11" s="6" customFormat="1" x14ac:dyDescent="0.25">
      <c r="B147" s="57"/>
      <c r="C147" s="4"/>
      <c r="D147" s="50"/>
      <c r="E147" s="4"/>
      <c r="F147" s="4"/>
      <c r="G147" s="4"/>
      <c r="H147" s="4"/>
      <c r="I147" s="4"/>
      <c r="J147" s="4"/>
      <c r="K147" s="4"/>
    </row>
    <row r="148" spans="2:11" s="6" customFormat="1" x14ac:dyDescent="0.25">
      <c r="B148" s="57"/>
      <c r="C148" s="4"/>
      <c r="D148" s="50"/>
      <c r="E148" s="4"/>
      <c r="F148" s="4"/>
      <c r="G148" s="4"/>
      <c r="H148" s="4"/>
      <c r="I148" s="4"/>
      <c r="J148" s="4"/>
      <c r="K148" s="4"/>
    </row>
    <row r="149" spans="2:11" s="6" customFormat="1" x14ac:dyDescent="0.25">
      <c r="B149" s="57"/>
      <c r="C149" s="4"/>
      <c r="D149" s="50"/>
      <c r="E149" s="4"/>
      <c r="F149" s="4"/>
      <c r="G149" s="4"/>
      <c r="H149" s="4"/>
      <c r="I149" s="4"/>
      <c r="J149" s="4"/>
      <c r="K149" s="4"/>
    </row>
    <row r="150" spans="2:11" s="6" customFormat="1" x14ac:dyDescent="0.25">
      <c r="B150" s="57"/>
      <c r="C150" s="4"/>
      <c r="D150" s="50"/>
      <c r="E150" s="4"/>
      <c r="F150" s="4"/>
      <c r="G150" s="4"/>
      <c r="H150" s="4"/>
      <c r="I150" s="4"/>
      <c r="J150" s="4"/>
      <c r="K150" s="4"/>
    </row>
    <row r="151" spans="2:11" s="6" customFormat="1" x14ac:dyDescent="0.25">
      <c r="B151" s="57"/>
      <c r="C151" s="4"/>
      <c r="D151" s="50"/>
      <c r="E151" s="4"/>
      <c r="F151" s="4"/>
      <c r="G151" s="4"/>
      <c r="H151" s="4"/>
      <c r="I151" s="4"/>
      <c r="J151" s="4"/>
      <c r="K151" s="4"/>
    </row>
    <row r="152" spans="2:11" s="6" customFormat="1" x14ac:dyDescent="0.25">
      <c r="B152" s="57"/>
      <c r="C152" s="4"/>
      <c r="D152" s="50"/>
      <c r="E152" s="4"/>
      <c r="F152" s="4"/>
      <c r="G152" s="4"/>
      <c r="H152" s="4"/>
      <c r="I152" s="4"/>
      <c r="J152" s="4"/>
      <c r="K152" s="4"/>
    </row>
    <row r="153" spans="2:11" s="6" customFormat="1" x14ac:dyDescent="0.25">
      <c r="B153" s="57"/>
      <c r="C153" s="4"/>
      <c r="D153" s="50"/>
      <c r="E153" s="4"/>
      <c r="F153" s="4"/>
      <c r="G153" s="4"/>
      <c r="H153" s="4"/>
      <c r="I153" s="4"/>
      <c r="J153" s="4"/>
      <c r="K153" s="4"/>
    </row>
    <row r="154" spans="2:11" s="6" customFormat="1" x14ac:dyDescent="0.25">
      <c r="B154" s="57"/>
      <c r="C154" s="4"/>
      <c r="D154" s="50"/>
      <c r="E154" s="4"/>
      <c r="F154" s="4"/>
      <c r="G154" s="4"/>
      <c r="H154" s="4"/>
      <c r="I154" s="4"/>
      <c r="J154" s="4"/>
      <c r="K154" s="4"/>
    </row>
    <row r="155" spans="2:11" s="6" customFormat="1" x14ac:dyDescent="0.25">
      <c r="B155" s="57"/>
      <c r="C155" s="4"/>
      <c r="D155" s="50"/>
      <c r="E155" s="4"/>
      <c r="F155" s="4"/>
      <c r="G155" s="4"/>
      <c r="H155" s="4"/>
      <c r="I155" s="4"/>
      <c r="J155" s="4"/>
      <c r="K155" s="4"/>
    </row>
    <row r="156" spans="2:11" s="6" customFormat="1" x14ac:dyDescent="0.25">
      <c r="B156" s="57"/>
      <c r="C156" s="4"/>
      <c r="D156" s="50"/>
      <c r="E156" s="4"/>
      <c r="F156" s="4"/>
      <c r="G156" s="4"/>
      <c r="H156" s="4"/>
      <c r="I156" s="4"/>
      <c r="J156" s="4"/>
      <c r="K156" s="4"/>
    </row>
    <row r="157" spans="2:11" s="6" customFormat="1" x14ac:dyDescent="0.25">
      <c r="B157" s="57"/>
      <c r="C157" s="4"/>
      <c r="D157" s="50"/>
      <c r="E157" s="4"/>
      <c r="F157" s="4"/>
      <c r="G157" s="4"/>
      <c r="H157" s="4"/>
      <c r="I157" s="4"/>
      <c r="J157" s="4"/>
      <c r="K157" s="4"/>
    </row>
    <row r="158" spans="2:11" s="6" customFormat="1" x14ac:dyDescent="0.25">
      <c r="B158" s="57"/>
      <c r="C158" s="4"/>
      <c r="D158" s="50"/>
      <c r="E158" s="4"/>
      <c r="F158" s="4"/>
      <c r="G158" s="4"/>
      <c r="H158" s="4"/>
      <c r="I158" s="4"/>
      <c r="J158" s="4"/>
      <c r="K158" s="4"/>
    </row>
    <row r="159" spans="2:11" s="6" customFormat="1" x14ac:dyDescent="0.25">
      <c r="B159" s="57"/>
      <c r="C159" s="4"/>
      <c r="D159" s="50"/>
      <c r="E159" s="4"/>
      <c r="F159" s="4"/>
      <c r="G159" s="4"/>
      <c r="H159" s="4"/>
      <c r="I159" s="4"/>
      <c r="J159" s="4"/>
      <c r="K159" s="4"/>
    </row>
    <row r="160" spans="2:11" s="6" customFormat="1" x14ac:dyDescent="0.25">
      <c r="B160" s="57"/>
      <c r="C160" s="4"/>
      <c r="D160" s="50"/>
      <c r="E160" s="4"/>
      <c r="F160" s="4"/>
      <c r="G160" s="4"/>
      <c r="H160" s="4"/>
      <c r="I160" s="4"/>
      <c r="J160" s="4"/>
      <c r="K160" s="4"/>
    </row>
    <row r="161" spans="2:11" s="6" customFormat="1" x14ac:dyDescent="0.25">
      <c r="B161" s="57"/>
      <c r="C161" s="4"/>
      <c r="D161" s="50"/>
      <c r="E161" s="4"/>
      <c r="F161" s="4"/>
      <c r="G161" s="4"/>
      <c r="H161" s="4"/>
      <c r="I161" s="4"/>
      <c r="J161" s="4"/>
      <c r="K161" s="4"/>
    </row>
    <row r="162" spans="2:11" s="6" customFormat="1" x14ac:dyDescent="0.25">
      <c r="B162" s="57"/>
      <c r="C162" s="4"/>
      <c r="D162" s="50"/>
      <c r="E162" s="4"/>
      <c r="F162" s="4"/>
      <c r="G162" s="4"/>
      <c r="H162" s="4"/>
      <c r="I162" s="4"/>
      <c r="J162" s="4"/>
      <c r="K162" s="4"/>
    </row>
    <row r="163" spans="2:11" s="6" customFormat="1" x14ac:dyDescent="0.25">
      <c r="B163" s="57"/>
      <c r="C163" s="4"/>
      <c r="D163" s="50"/>
      <c r="E163" s="4"/>
      <c r="F163" s="4"/>
      <c r="G163" s="4"/>
      <c r="H163" s="4"/>
      <c r="I163" s="4"/>
      <c r="J163" s="4"/>
      <c r="K163" s="4"/>
    </row>
    <row r="164" spans="2:11" s="6" customFormat="1" x14ac:dyDescent="0.25">
      <c r="B164" s="57"/>
      <c r="C164" s="4"/>
      <c r="D164" s="50"/>
      <c r="E164" s="4"/>
      <c r="F164" s="4"/>
      <c r="G164" s="4"/>
      <c r="H164" s="4"/>
      <c r="I164" s="4"/>
      <c r="J164" s="4"/>
      <c r="K164" s="4"/>
    </row>
    <row r="165" spans="2:11" s="6" customFormat="1" x14ac:dyDescent="0.25">
      <c r="B165" s="57"/>
      <c r="C165" s="4"/>
      <c r="D165" s="50"/>
      <c r="E165" s="4"/>
      <c r="F165" s="4"/>
      <c r="G165" s="4"/>
      <c r="H165" s="4"/>
      <c r="I165" s="4"/>
      <c r="J165" s="4"/>
      <c r="K165" s="4"/>
    </row>
    <row r="166" spans="2:11" s="6" customFormat="1" x14ac:dyDescent="0.25">
      <c r="B166" s="57"/>
      <c r="C166" s="4"/>
      <c r="D166" s="50"/>
      <c r="E166" s="4"/>
      <c r="F166" s="4"/>
      <c r="G166" s="4"/>
      <c r="H166" s="4"/>
      <c r="I166" s="4"/>
      <c r="J166" s="4"/>
      <c r="K166" s="4"/>
    </row>
    <row r="167" spans="2:11" s="6" customFormat="1" x14ac:dyDescent="0.25">
      <c r="B167" s="57"/>
      <c r="C167" s="4"/>
      <c r="D167" s="50"/>
      <c r="E167" s="4"/>
      <c r="F167" s="4"/>
      <c r="G167" s="4"/>
      <c r="H167" s="4"/>
      <c r="I167" s="4"/>
      <c r="J167" s="4"/>
      <c r="K167" s="4"/>
    </row>
    <row r="168" spans="2:11" s="6" customFormat="1" x14ac:dyDescent="0.25">
      <c r="B168" s="57"/>
      <c r="C168" s="4"/>
      <c r="D168" s="50"/>
      <c r="E168" s="4"/>
      <c r="F168" s="4"/>
      <c r="G168" s="4"/>
      <c r="H168" s="4"/>
      <c r="I168" s="4"/>
      <c r="J168" s="4"/>
      <c r="K168" s="4"/>
    </row>
    <row r="169" spans="2:11" s="6" customFormat="1" x14ac:dyDescent="0.25">
      <c r="B169" s="57"/>
      <c r="C169" s="4"/>
      <c r="D169" s="50"/>
      <c r="E169" s="4"/>
      <c r="F169" s="4"/>
      <c r="G169" s="4"/>
      <c r="H169" s="4"/>
      <c r="I169" s="4"/>
      <c r="J169" s="4"/>
      <c r="K169" s="4"/>
    </row>
    <row r="170" spans="2:11" s="6" customFormat="1" x14ac:dyDescent="0.25">
      <c r="B170" s="57"/>
      <c r="C170" s="4"/>
      <c r="D170" s="50"/>
      <c r="E170" s="4"/>
      <c r="F170" s="4"/>
      <c r="G170" s="4"/>
      <c r="H170" s="4"/>
      <c r="I170" s="4"/>
      <c r="J170" s="4"/>
      <c r="K170" s="4"/>
    </row>
    <row r="171" spans="2:11" s="6" customFormat="1" x14ac:dyDescent="0.25">
      <c r="B171" s="57"/>
      <c r="C171" s="4"/>
      <c r="D171" s="50"/>
      <c r="E171" s="4"/>
      <c r="F171" s="4"/>
      <c r="G171" s="4"/>
      <c r="H171" s="4"/>
      <c r="I171" s="4"/>
      <c r="J171" s="4"/>
      <c r="K171" s="4"/>
    </row>
    <row r="172" spans="2:11" s="6" customFormat="1" x14ac:dyDescent="0.25">
      <c r="B172" s="57"/>
      <c r="C172" s="4"/>
      <c r="D172" s="50"/>
      <c r="E172" s="4"/>
      <c r="F172" s="4"/>
      <c r="G172" s="4"/>
      <c r="H172" s="4"/>
      <c r="I172" s="4"/>
      <c r="J172" s="4"/>
      <c r="K172" s="4"/>
    </row>
    <row r="173" spans="2:11" s="6" customFormat="1" x14ac:dyDescent="0.25">
      <c r="B173" s="57"/>
      <c r="C173" s="4"/>
      <c r="D173" s="50"/>
      <c r="E173" s="4"/>
      <c r="F173" s="4"/>
      <c r="G173" s="4"/>
      <c r="H173" s="4"/>
      <c r="I173" s="4"/>
      <c r="J173" s="4"/>
      <c r="K173" s="4"/>
    </row>
    <row r="174" spans="2:11" s="6" customFormat="1" x14ac:dyDescent="0.25">
      <c r="B174" s="57"/>
      <c r="C174" s="4"/>
      <c r="D174" s="50"/>
      <c r="E174" s="4"/>
      <c r="F174" s="4"/>
      <c r="G174" s="4"/>
      <c r="H174" s="4"/>
      <c r="I174" s="4"/>
      <c r="J174" s="4"/>
      <c r="K174" s="4"/>
    </row>
    <row r="175" spans="2:11" s="6" customFormat="1" x14ac:dyDescent="0.25">
      <c r="B175" s="57"/>
      <c r="C175" s="4"/>
      <c r="D175" s="50"/>
      <c r="E175" s="4"/>
      <c r="F175" s="4"/>
      <c r="G175" s="4"/>
      <c r="H175" s="4"/>
      <c r="I175" s="4"/>
      <c r="J175" s="4"/>
      <c r="K175" s="4"/>
    </row>
    <row r="176" spans="2:11" s="6" customFormat="1" x14ac:dyDescent="0.25">
      <c r="B176" s="57"/>
      <c r="C176" s="4"/>
      <c r="D176" s="50"/>
      <c r="E176" s="4"/>
      <c r="F176" s="4"/>
      <c r="G176" s="4"/>
      <c r="H176" s="4"/>
      <c r="I176" s="4"/>
      <c r="J176" s="4"/>
      <c r="K176" s="4"/>
    </row>
    <row r="177" spans="2:11" s="6" customFormat="1" x14ac:dyDescent="0.25">
      <c r="B177" s="57"/>
      <c r="C177" s="4"/>
      <c r="D177" s="50"/>
      <c r="E177" s="4"/>
      <c r="F177" s="4"/>
      <c r="G177" s="4"/>
      <c r="H177" s="4"/>
      <c r="I177" s="4"/>
      <c r="J177" s="4"/>
      <c r="K177" s="4"/>
    </row>
    <row r="178" spans="2:11" s="6" customFormat="1" x14ac:dyDescent="0.25">
      <c r="B178" s="57"/>
      <c r="C178" s="4"/>
      <c r="D178" s="50"/>
      <c r="E178" s="4"/>
      <c r="F178" s="4"/>
      <c r="G178" s="4"/>
      <c r="H178" s="4"/>
      <c r="I178" s="4"/>
      <c r="J178" s="4"/>
      <c r="K178" s="4"/>
    </row>
    <row r="179" spans="2:11" s="6" customFormat="1" x14ac:dyDescent="0.25">
      <c r="B179" s="57"/>
      <c r="C179" s="4"/>
      <c r="D179" s="50"/>
      <c r="E179" s="4"/>
      <c r="F179" s="4"/>
      <c r="G179" s="4"/>
      <c r="H179" s="4"/>
      <c r="I179" s="4"/>
      <c r="J179" s="4"/>
      <c r="K179" s="4"/>
    </row>
    <row r="180" spans="2:11" s="6" customFormat="1" x14ac:dyDescent="0.25">
      <c r="B180" s="57"/>
      <c r="C180" s="4"/>
      <c r="D180" s="50"/>
      <c r="E180" s="4"/>
      <c r="F180" s="4"/>
      <c r="G180" s="4"/>
      <c r="H180" s="4"/>
      <c r="I180" s="4"/>
      <c r="J180" s="4"/>
      <c r="K180" s="4"/>
    </row>
    <row r="181" spans="2:11" s="6" customFormat="1" x14ac:dyDescent="0.25">
      <c r="B181" s="57"/>
      <c r="C181" s="4"/>
      <c r="D181" s="50"/>
      <c r="E181" s="4"/>
      <c r="F181" s="4"/>
      <c r="G181" s="4"/>
      <c r="H181" s="4"/>
      <c r="I181" s="4"/>
      <c r="J181" s="4"/>
      <c r="K181" s="4"/>
    </row>
    <row r="182" spans="2:11" s="6" customFormat="1" x14ac:dyDescent="0.25">
      <c r="B182" s="57"/>
      <c r="C182" s="4"/>
      <c r="D182" s="50"/>
      <c r="E182" s="4"/>
      <c r="F182" s="4"/>
      <c r="G182" s="4"/>
      <c r="H182" s="4"/>
      <c r="I182" s="4"/>
      <c r="J182" s="4"/>
      <c r="K182" s="4"/>
    </row>
    <row r="183" spans="2:11" s="6" customFormat="1" x14ac:dyDescent="0.25">
      <c r="B183" s="57"/>
      <c r="C183" s="4"/>
      <c r="D183" s="50"/>
      <c r="E183" s="4"/>
      <c r="F183" s="4"/>
      <c r="G183" s="4"/>
      <c r="H183" s="4"/>
      <c r="I183" s="4"/>
      <c r="J183" s="4"/>
      <c r="K183" s="4"/>
    </row>
    <row r="184" spans="2:11" s="6" customFormat="1" x14ac:dyDescent="0.25">
      <c r="B184" s="57"/>
      <c r="C184" s="4"/>
      <c r="D184" s="50"/>
      <c r="E184" s="4"/>
      <c r="F184" s="4"/>
      <c r="G184" s="4"/>
      <c r="H184" s="4"/>
      <c r="I184" s="4"/>
      <c r="J184" s="4"/>
      <c r="K184" s="4"/>
    </row>
    <row r="185" spans="2:11" s="6" customFormat="1" x14ac:dyDescent="0.25">
      <c r="B185" s="57"/>
      <c r="C185" s="4"/>
      <c r="D185" s="50"/>
      <c r="E185" s="4"/>
      <c r="F185" s="4"/>
      <c r="G185" s="4"/>
      <c r="H185" s="4"/>
      <c r="I185" s="4"/>
      <c r="J185" s="4"/>
      <c r="K185" s="4"/>
    </row>
    <row r="186" spans="2:11" s="6" customFormat="1" x14ac:dyDescent="0.25">
      <c r="B186" s="57"/>
      <c r="C186" s="4"/>
      <c r="D186" s="50"/>
      <c r="E186" s="4"/>
      <c r="F186" s="4"/>
      <c r="G186" s="4"/>
      <c r="H186" s="4"/>
      <c r="I186" s="4"/>
      <c r="J186" s="4"/>
      <c r="K186" s="4"/>
    </row>
    <row r="187" spans="2:11" s="6" customFormat="1" ht="16.5" customHeight="1" x14ac:dyDescent="0.25">
      <c r="B187" s="57"/>
      <c r="C187" s="4"/>
      <c r="D187" s="50"/>
      <c r="E187" s="4"/>
      <c r="F187" s="4"/>
      <c r="G187" s="4"/>
      <c r="H187" s="4"/>
      <c r="I187" s="4"/>
      <c r="J187" s="4"/>
      <c r="K187" s="4"/>
    </row>
    <row r="188" spans="2:11" s="6" customFormat="1" x14ac:dyDescent="0.25">
      <c r="B188" s="60"/>
      <c r="C188" s="4"/>
      <c r="D188" s="50"/>
      <c r="E188" s="4"/>
      <c r="F188" s="4"/>
      <c r="G188" s="4"/>
      <c r="H188" s="4"/>
      <c r="I188" s="4"/>
      <c r="J188" s="4"/>
      <c r="K188" s="4"/>
    </row>
    <row r="189" spans="2:11" s="6" customFormat="1" x14ac:dyDescent="0.25">
      <c r="B189" s="57"/>
      <c r="C189" s="4"/>
      <c r="D189" s="50"/>
      <c r="E189" s="4"/>
      <c r="F189" s="4"/>
      <c r="G189" s="4"/>
      <c r="H189" s="4"/>
      <c r="I189" s="4"/>
      <c r="J189" s="4"/>
      <c r="K189" s="4"/>
    </row>
    <row r="190" spans="2:11" s="6" customFormat="1" x14ac:dyDescent="0.25">
      <c r="B190" s="57"/>
      <c r="C190" s="4"/>
      <c r="D190" s="50"/>
      <c r="E190" s="4"/>
      <c r="F190" s="4"/>
      <c r="G190" s="4"/>
      <c r="H190" s="4"/>
      <c r="I190" s="4"/>
      <c r="J190" s="4"/>
      <c r="K190" s="4"/>
    </row>
    <row r="191" spans="2:11" s="6" customFormat="1" x14ac:dyDescent="0.25">
      <c r="B191" s="57"/>
      <c r="C191" s="4"/>
      <c r="D191" s="50"/>
      <c r="E191" s="4"/>
      <c r="F191" s="4"/>
      <c r="G191" s="4"/>
      <c r="H191" s="4"/>
      <c r="I191" s="4"/>
      <c r="J191" s="4"/>
      <c r="K191" s="4"/>
    </row>
    <row r="192" spans="2:11" s="6" customFormat="1" x14ac:dyDescent="0.25">
      <c r="B192" s="57"/>
      <c r="C192" s="4"/>
      <c r="D192" s="50"/>
      <c r="E192" s="4"/>
      <c r="F192" s="4"/>
      <c r="G192" s="4"/>
      <c r="H192" s="4"/>
      <c r="I192" s="4"/>
      <c r="J192" s="4"/>
      <c r="K192" s="4"/>
    </row>
    <row r="193" spans="2:11" s="6" customFormat="1" x14ac:dyDescent="0.25">
      <c r="B193" s="57"/>
      <c r="C193" s="4"/>
      <c r="D193" s="50"/>
      <c r="E193" s="4"/>
      <c r="F193" s="4"/>
      <c r="G193" s="4"/>
      <c r="H193" s="4"/>
      <c r="I193" s="4"/>
      <c r="J193" s="4"/>
      <c r="K193" s="4"/>
    </row>
    <row r="194" spans="2:11" s="6" customFormat="1" x14ac:dyDescent="0.25">
      <c r="B194" s="57"/>
      <c r="C194" s="4"/>
      <c r="D194" s="50"/>
      <c r="E194" s="4"/>
      <c r="F194" s="4"/>
      <c r="G194" s="4"/>
      <c r="H194" s="4"/>
      <c r="I194" s="4"/>
      <c r="J194" s="4"/>
      <c r="K194" s="4"/>
    </row>
    <row r="195" spans="2:11" s="6" customFormat="1" x14ac:dyDescent="0.25">
      <c r="B195" s="57"/>
      <c r="C195" s="4"/>
      <c r="D195" s="50"/>
      <c r="E195" s="4"/>
      <c r="F195" s="4"/>
      <c r="G195" s="4"/>
      <c r="H195" s="4"/>
      <c r="I195" s="4"/>
      <c r="J195" s="4"/>
      <c r="K195" s="4"/>
    </row>
    <row r="196" spans="2:11" s="6" customFormat="1" x14ac:dyDescent="0.25">
      <c r="B196" s="57"/>
      <c r="C196" s="4"/>
      <c r="D196" s="50"/>
      <c r="E196" s="4"/>
      <c r="F196" s="4"/>
      <c r="G196" s="4"/>
      <c r="H196" s="4"/>
      <c r="I196" s="4"/>
      <c r="J196" s="4"/>
      <c r="K196" s="4"/>
    </row>
    <row r="197" spans="2:11" s="6" customFormat="1" x14ac:dyDescent="0.25">
      <c r="B197" s="57"/>
      <c r="C197" s="4"/>
      <c r="D197" s="50"/>
      <c r="E197" s="4"/>
      <c r="F197" s="4"/>
      <c r="G197" s="4"/>
      <c r="H197" s="4"/>
      <c r="I197" s="4"/>
      <c r="J197" s="4"/>
      <c r="K197" s="4"/>
    </row>
    <row r="198" spans="2:11" s="6" customFormat="1" x14ac:dyDescent="0.25">
      <c r="B198" s="57"/>
      <c r="C198" s="4"/>
      <c r="D198" s="50"/>
      <c r="E198" s="4"/>
      <c r="F198" s="4"/>
      <c r="G198" s="4"/>
      <c r="H198" s="4"/>
      <c r="I198" s="4"/>
      <c r="J198" s="4"/>
      <c r="K198" s="4"/>
    </row>
    <row r="199" spans="2:11" s="6" customFormat="1" x14ac:dyDescent="0.25">
      <c r="B199" s="57"/>
      <c r="C199" s="4"/>
      <c r="D199" s="50"/>
      <c r="E199" s="4"/>
      <c r="F199" s="4"/>
      <c r="G199" s="4"/>
      <c r="H199" s="4"/>
      <c r="I199" s="4"/>
      <c r="J199" s="4"/>
      <c r="K199" s="4"/>
    </row>
    <row r="200" spans="2:11" s="6" customFormat="1" x14ac:dyDescent="0.25">
      <c r="B200" s="57"/>
      <c r="C200" s="4"/>
      <c r="D200" s="50"/>
      <c r="E200" s="4"/>
      <c r="F200" s="4"/>
      <c r="G200" s="4"/>
      <c r="H200" s="4"/>
      <c r="I200" s="4"/>
      <c r="J200" s="4"/>
      <c r="K200" s="4"/>
    </row>
    <row r="201" spans="2:11" s="6" customFormat="1" x14ac:dyDescent="0.25">
      <c r="B201" s="57"/>
      <c r="C201" s="4"/>
      <c r="D201" s="50"/>
      <c r="E201" s="4"/>
      <c r="F201" s="4"/>
      <c r="G201" s="4"/>
      <c r="H201" s="4"/>
      <c r="I201" s="4"/>
      <c r="J201" s="4"/>
      <c r="K201" s="4"/>
    </row>
    <row r="202" spans="2:11" s="6" customFormat="1" x14ac:dyDescent="0.25">
      <c r="B202" s="57"/>
      <c r="C202" s="4"/>
      <c r="D202" s="50"/>
      <c r="E202" s="4"/>
      <c r="F202" s="4"/>
      <c r="G202" s="4"/>
      <c r="H202" s="4"/>
      <c r="I202" s="4"/>
      <c r="J202" s="4"/>
      <c r="K202" s="4"/>
    </row>
    <row r="203" spans="2:11" s="6" customFormat="1" x14ac:dyDescent="0.25">
      <c r="B203" s="57"/>
      <c r="C203" s="4"/>
      <c r="D203" s="50"/>
      <c r="E203" s="4"/>
      <c r="F203" s="4"/>
      <c r="G203" s="4"/>
      <c r="H203" s="4"/>
      <c r="I203" s="4"/>
      <c r="J203" s="4"/>
      <c r="K203" s="4"/>
    </row>
    <row r="204" spans="2:11" s="6" customFormat="1" x14ac:dyDescent="0.25">
      <c r="B204" s="57"/>
      <c r="C204" s="4"/>
      <c r="D204" s="50"/>
      <c r="E204" s="4"/>
      <c r="F204" s="4"/>
      <c r="G204" s="4"/>
      <c r="H204" s="4"/>
      <c r="I204" s="4"/>
      <c r="J204" s="4"/>
      <c r="K204" s="4"/>
    </row>
    <row r="205" spans="2:11" s="6" customFormat="1" x14ac:dyDescent="0.25">
      <c r="B205" s="57"/>
      <c r="C205" s="4"/>
      <c r="D205" s="50"/>
      <c r="E205" s="4"/>
      <c r="F205" s="4"/>
      <c r="G205" s="4"/>
      <c r="H205" s="4"/>
      <c r="I205" s="4"/>
      <c r="J205" s="4"/>
      <c r="K205" s="4"/>
    </row>
    <row r="206" spans="2:11" s="6" customFormat="1" x14ac:dyDescent="0.25">
      <c r="B206" s="57"/>
      <c r="C206" s="4"/>
      <c r="D206" s="50"/>
      <c r="E206" s="4"/>
      <c r="F206" s="4"/>
      <c r="G206" s="4"/>
      <c r="H206" s="4"/>
      <c r="I206" s="4"/>
      <c r="J206" s="4"/>
      <c r="K206" s="4"/>
    </row>
    <row r="207" spans="2:11" s="6" customFormat="1" x14ac:dyDescent="0.25">
      <c r="B207" s="57"/>
      <c r="C207" s="4"/>
      <c r="D207" s="50"/>
      <c r="E207" s="4"/>
      <c r="F207" s="4"/>
      <c r="G207" s="4"/>
      <c r="H207" s="4"/>
      <c r="I207" s="4"/>
      <c r="J207" s="4"/>
      <c r="K207" s="4"/>
    </row>
    <row r="208" spans="2:11" s="6" customFormat="1" x14ac:dyDescent="0.25">
      <c r="B208" s="57"/>
      <c r="C208" s="4"/>
      <c r="D208" s="50"/>
      <c r="E208" s="4"/>
      <c r="F208" s="4"/>
      <c r="G208" s="4"/>
      <c r="H208" s="4"/>
      <c r="I208" s="4"/>
      <c r="J208" s="4"/>
      <c r="K208" s="4"/>
    </row>
    <row r="209" spans="2:11" s="6" customFormat="1" x14ac:dyDescent="0.25">
      <c r="B209" s="57"/>
      <c r="C209" s="4"/>
      <c r="D209" s="50"/>
      <c r="E209" s="4"/>
      <c r="F209" s="4"/>
      <c r="G209" s="4"/>
      <c r="H209" s="4"/>
      <c r="I209" s="4"/>
      <c r="J209" s="4"/>
      <c r="K209" s="4"/>
    </row>
    <row r="210" spans="2:11" s="6" customFormat="1" x14ac:dyDescent="0.25">
      <c r="B210" s="57"/>
      <c r="C210" s="4"/>
      <c r="D210" s="50"/>
      <c r="E210" s="4"/>
      <c r="F210" s="4"/>
      <c r="G210" s="4"/>
      <c r="H210" s="4"/>
      <c r="I210" s="4"/>
      <c r="J210" s="4"/>
      <c r="K210" s="4"/>
    </row>
    <row r="211" spans="2:11" s="6" customFormat="1" x14ac:dyDescent="0.25">
      <c r="B211" s="57"/>
      <c r="C211" s="4"/>
      <c r="D211" s="50"/>
      <c r="E211" s="4"/>
      <c r="F211" s="4"/>
      <c r="G211" s="4"/>
      <c r="H211" s="4"/>
      <c r="I211" s="4"/>
      <c r="J211" s="4"/>
      <c r="K211" s="4"/>
    </row>
    <row r="212" spans="2:11" s="6" customFormat="1" x14ac:dyDescent="0.25">
      <c r="B212" s="57"/>
      <c r="C212" s="4"/>
      <c r="D212" s="50"/>
      <c r="E212" s="4"/>
      <c r="F212" s="4"/>
      <c r="G212" s="4"/>
      <c r="H212" s="4"/>
      <c r="I212" s="4"/>
      <c r="J212" s="4"/>
      <c r="K212" s="4"/>
    </row>
    <row r="213" spans="2:11" s="6" customFormat="1" x14ac:dyDescent="0.25">
      <c r="B213" s="57"/>
      <c r="C213" s="4"/>
      <c r="D213" s="50"/>
      <c r="E213" s="4"/>
      <c r="F213" s="4"/>
      <c r="G213" s="4"/>
      <c r="H213" s="4"/>
      <c r="I213" s="4"/>
      <c r="J213" s="4"/>
      <c r="K213" s="4"/>
    </row>
    <row r="214" spans="2:11" s="6" customFormat="1" x14ac:dyDescent="0.25">
      <c r="B214" s="57"/>
      <c r="C214" s="4"/>
      <c r="D214" s="50"/>
      <c r="E214" s="4"/>
      <c r="F214" s="4"/>
      <c r="G214" s="4"/>
      <c r="H214" s="4"/>
      <c r="I214" s="4"/>
      <c r="J214" s="4"/>
      <c r="K214" s="4"/>
    </row>
    <row r="215" spans="2:11" s="6" customFormat="1" x14ac:dyDescent="0.25">
      <c r="B215" s="57"/>
      <c r="C215" s="4"/>
      <c r="D215" s="50"/>
      <c r="E215" s="4"/>
      <c r="F215" s="4"/>
      <c r="G215" s="4"/>
      <c r="H215" s="4"/>
      <c r="I215" s="4"/>
      <c r="J215" s="4"/>
      <c r="K215" s="4"/>
    </row>
    <row r="216" spans="2:11" s="6" customFormat="1" x14ac:dyDescent="0.25">
      <c r="B216" s="57"/>
      <c r="C216" s="4"/>
      <c r="D216" s="50"/>
      <c r="E216" s="4"/>
      <c r="F216" s="4"/>
      <c r="G216" s="4"/>
      <c r="H216" s="4"/>
      <c r="I216" s="4"/>
      <c r="J216" s="4"/>
      <c r="K216" s="4"/>
    </row>
    <row r="217" spans="2:11" s="6" customFormat="1" x14ac:dyDescent="0.25">
      <c r="B217" s="57"/>
      <c r="C217" s="4"/>
      <c r="D217" s="50"/>
      <c r="E217" s="4"/>
      <c r="F217" s="4"/>
      <c r="G217" s="4"/>
      <c r="H217" s="4"/>
      <c r="I217" s="4"/>
      <c r="J217" s="4"/>
      <c r="K217" s="4"/>
    </row>
    <row r="218" spans="2:11" s="6" customFormat="1" x14ac:dyDescent="0.25">
      <c r="B218" s="57"/>
      <c r="C218" s="4"/>
      <c r="D218" s="50"/>
      <c r="E218" s="4"/>
      <c r="F218" s="4"/>
      <c r="G218" s="4"/>
      <c r="H218" s="4"/>
      <c r="I218" s="4"/>
      <c r="J218" s="4"/>
      <c r="K218" s="4"/>
    </row>
    <row r="219" spans="2:11" s="6" customFormat="1" x14ac:dyDescent="0.25">
      <c r="B219" s="57"/>
      <c r="C219" s="4"/>
      <c r="D219" s="50"/>
      <c r="E219" s="4"/>
      <c r="F219" s="4"/>
      <c r="G219" s="4"/>
      <c r="H219" s="4"/>
      <c r="I219" s="4"/>
      <c r="J219" s="4"/>
      <c r="K219" s="4"/>
    </row>
    <row r="220" spans="2:11" s="6" customFormat="1" x14ac:dyDescent="0.25">
      <c r="B220" s="57"/>
      <c r="C220" s="4"/>
      <c r="D220" s="50"/>
      <c r="E220" s="4"/>
      <c r="F220" s="4"/>
      <c r="G220" s="4"/>
      <c r="H220" s="4"/>
      <c r="I220" s="4"/>
      <c r="J220" s="4"/>
      <c r="K220" s="4"/>
    </row>
    <row r="221" spans="2:11" s="61" customFormat="1" x14ac:dyDescent="0.25">
      <c r="B221" s="57"/>
      <c r="C221" s="4"/>
      <c r="D221" s="50"/>
      <c r="E221" s="4"/>
      <c r="F221" s="4"/>
      <c r="G221" s="4"/>
      <c r="H221" s="4"/>
      <c r="I221" s="4"/>
      <c r="J221" s="4"/>
      <c r="K221" s="4"/>
    </row>
    <row r="222" spans="2:11" s="6" customFormat="1" x14ac:dyDescent="0.25">
      <c r="B222" s="57"/>
      <c r="C222" s="4"/>
      <c r="D222" s="50"/>
      <c r="E222" s="4"/>
      <c r="F222" s="4"/>
      <c r="G222" s="4"/>
      <c r="H222" s="4"/>
      <c r="I222" s="4"/>
      <c r="J222" s="4"/>
      <c r="K222" s="4"/>
    </row>
    <row r="223" spans="2:11" s="6" customFormat="1" x14ac:dyDescent="0.25">
      <c r="B223" s="1"/>
      <c r="C223" s="4"/>
      <c r="D223" s="50"/>
      <c r="E223" s="4"/>
      <c r="F223" s="4"/>
      <c r="G223" s="4"/>
      <c r="H223" s="4"/>
      <c r="I223" s="4"/>
      <c r="J223" s="4"/>
      <c r="K223" s="4"/>
    </row>
    <row r="224" spans="2:11" s="6" customFormat="1" x14ac:dyDescent="0.25">
      <c r="B224" s="1"/>
      <c r="C224" s="4"/>
      <c r="D224" s="50"/>
      <c r="E224" s="4"/>
      <c r="F224" s="4"/>
      <c r="G224" s="4"/>
      <c r="H224" s="4"/>
      <c r="I224" s="4"/>
      <c r="J224" s="4"/>
      <c r="K224" s="4"/>
    </row>
    <row r="225" spans="2:11" s="6" customFormat="1" x14ac:dyDescent="0.25">
      <c r="B225" s="1"/>
      <c r="C225" s="4"/>
      <c r="D225" s="50"/>
      <c r="E225" s="4"/>
      <c r="F225" s="4"/>
      <c r="G225" s="4"/>
      <c r="H225" s="4"/>
      <c r="I225" s="4"/>
      <c r="J225" s="4"/>
      <c r="K225" s="4"/>
    </row>
    <row r="226" spans="2:11" s="6" customFormat="1" x14ac:dyDescent="0.25">
      <c r="B226" s="1"/>
      <c r="C226" s="4"/>
      <c r="D226" s="50"/>
      <c r="E226" s="4"/>
      <c r="F226" s="4"/>
      <c r="G226" s="4"/>
      <c r="H226" s="4"/>
      <c r="I226" s="4"/>
      <c r="J226" s="4"/>
      <c r="K226" s="4"/>
    </row>
    <row r="227" spans="2:11" s="6" customFormat="1" x14ac:dyDescent="0.25">
      <c r="B227" s="1"/>
      <c r="C227" s="4"/>
      <c r="D227" s="50"/>
      <c r="E227" s="4"/>
      <c r="F227" s="4"/>
      <c r="G227" s="4"/>
      <c r="H227" s="4"/>
      <c r="I227" s="4"/>
      <c r="J227" s="4"/>
      <c r="K227" s="4"/>
    </row>
    <row r="228" spans="2:11" s="6" customFormat="1" x14ac:dyDescent="0.25">
      <c r="B228" s="1"/>
      <c r="C228" s="4"/>
      <c r="D228" s="50"/>
      <c r="E228" s="4"/>
      <c r="F228" s="4"/>
      <c r="G228" s="4"/>
      <c r="H228" s="4"/>
      <c r="I228" s="4"/>
      <c r="J228" s="4"/>
      <c r="K228" s="4"/>
    </row>
    <row r="229" spans="2:11" s="6" customFormat="1" x14ac:dyDescent="0.25">
      <c r="B229" s="1"/>
      <c r="C229" s="4"/>
      <c r="D229" s="50"/>
      <c r="E229" s="4"/>
      <c r="F229" s="4"/>
      <c r="G229" s="4"/>
      <c r="H229" s="4"/>
      <c r="I229" s="4"/>
      <c r="J229" s="4"/>
      <c r="K229" s="4"/>
    </row>
    <row r="230" spans="2:11" s="6" customFormat="1" x14ac:dyDescent="0.25">
      <c r="B230" s="1"/>
      <c r="C230" s="4"/>
      <c r="D230" s="50"/>
      <c r="E230" s="4"/>
      <c r="F230" s="4"/>
      <c r="G230" s="4"/>
      <c r="H230" s="4"/>
      <c r="I230" s="4"/>
      <c r="J230" s="4"/>
      <c r="K230" s="4"/>
    </row>
    <row r="231" spans="2:11" s="6" customFormat="1" x14ac:dyDescent="0.25">
      <c r="B231" s="1"/>
      <c r="C231" s="4"/>
      <c r="D231" s="50"/>
      <c r="E231" s="4"/>
      <c r="F231" s="4"/>
      <c r="G231" s="4"/>
      <c r="H231" s="4"/>
      <c r="I231" s="4"/>
      <c r="J231" s="4"/>
      <c r="K231" s="4"/>
    </row>
    <row r="232" spans="2:11" s="6" customFormat="1" x14ac:dyDescent="0.25">
      <c r="B232" s="1"/>
      <c r="C232" s="4"/>
      <c r="D232" s="50"/>
      <c r="E232" s="4"/>
      <c r="F232" s="4"/>
      <c r="G232" s="4"/>
      <c r="H232" s="4"/>
      <c r="I232" s="4"/>
      <c r="J232" s="4"/>
      <c r="K232" s="4"/>
    </row>
    <row r="233" spans="2:11" s="6" customFormat="1" x14ac:dyDescent="0.25">
      <c r="B233" s="1"/>
      <c r="C233" s="4"/>
      <c r="D233" s="50"/>
      <c r="E233" s="4"/>
      <c r="F233" s="4"/>
      <c r="G233" s="4"/>
      <c r="H233" s="4"/>
      <c r="I233" s="4"/>
      <c r="J233" s="4"/>
      <c r="K233" s="4"/>
    </row>
    <row r="234" spans="2:11" s="6" customFormat="1" x14ac:dyDescent="0.25">
      <c r="B234" s="1"/>
      <c r="C234" s="4"/>
      <c r="D234" s="50"/>
      <c r="E234" s="4"/>
      <c r="F234" s="4"/>
      <c r="G234" s="4"/>
      <c r="H234" s="4"/>
      <c r="I234" s="4"/>
      <c r="J234" s="4"/>
      <c r="K234" s="4"/>
    </row>
    <row r="235" spans="2:11" s="6" customFormat="1" x14ac:dyDescent="0.25">
      <c r="B235" s="1"/>
      <c r="C235" s="4"/>
      <c r="D235" s="50"/>
      <c r="E235" s="4"/>
      <c r="F235" s="4"/>
      <c r="G235" s="4"/>
      <c r="H235" s="4"/>
      <c r="I235" s="4"/>
      <c r="J235" s="4"/>
      <c r="K235" s="4"/>
    </row>
    <row r="236" spans="2:11" s="6" customFormat="1" x14ac:dyDescent="0.25">
      <c r="B236" s="1"/>
      <c r="C236" s="4"/>
      <c r="D236" s="50"/>
      <c r="E236" s="4"/>
      <c r="F236" s="4"/>
      <c r="G236" s="4"/>
      <c r="H236" s="4"/>
      <c r="I236" s="4"/>
      <c r="J236" s="4"/>
      <c r="K236" s="4"/>
    </row>
    <row r="237" spans="2:11" s="6" customFormat="1" x14ac:dyDescent="0.25">
      <c r="B237" s="1"/>
      <c r="C237" s="4"/>
      <c r="D237" s="50"/>
      <c r="E237" s="4"/>
      <c r="F237" s="4"/>
      <c r="G237" s="4"/>
      <c r="H237" s="4"/>
      <c r="I237" s="4"/>
      <c r="J237" s="4"/>
      <c r="K237" s="4"/>
    </row>
    <row r="238" spans="2:11" s="6" customFormat="1" x14ac:dyDescent="0.25">
      <c r="B238" s="1"/>
      <c r="C238" s="4"/>
      <c r="D238" s="50"/>
      <c r="E238" s="4"/>
      <c r="F238" s="4"/>
      <c r="G238" s="4"/>
      <c r="H238" s="4"/>
      <c r="I238" s="4"/>
      <c r="J238" s="4"/>
      <c r="K238" s="4"/>
    </row>
    <row r="239" spans="2:11" s="6" customFormat="1" x14ac:dyDescent="0.25">
      <c r="B239" s="1"/>
      <c r="C239" s="4"/>
      <c r="D239" s="50"/>
      <c r="E239" s="4"/>
      <c r="F239" s="4"/>
      <c r="G239" s="4"/>
      <c r="H239" s="4"/>
      <c r="I239" s="4"/>
      <c r="J239" s="4"/>
      <c r="K239" s="4"/>
    </row>
    <row r="240" spans="2:11" s="6" customFormat="1" x14ac:dyDescent="0.25">
      <c r="B240" s="1"/>
      <c r="C240" s="4"/>
      <c r="D240" s="50"/>
      <c r="E240" s="4"/>
      <c r="F240" s="4"/>
      <c r="G240" s="4"/>
      <c r="H240" s="4"/>
      <c r="I240" s="4"/>
      <c r="J240" s="4"/>
      <c r="K240" s="4"/>
    </row>
    <row r="241" spans="2:11" s="6" customFormat="1" x14ac:dyDescent="0.25">
      <c r="B241" s="1"/>
      <c r="C241" s="4"/>
      <c r="D241" s="50"/>
      <c r="E241" s="4"/>
      <c r="F241" s="4"/>
      <c r="G241" s="4"/>
      <c r="H241" s="4"/>
      <c r="I241" s="4"/>
      <c r="J241" s="4"/>
      <c r="K241" s="4"/>
    </row>
    <row r="242" spans="2:11" s="6" customFormat="1" x14ac:dyDescent="0.25">
      <c r="B242" s="1"/>
      <c r="C242" s="4"/>
      <c r="D242" s="50"/>
      <c r="E242" s="4"/>
      <c r="F242" s="4"/>
      <c r="G242" s="4"/>
      <c r="H242" s="4"/>
      <c r="I242" s="4"/>
      <c r="J242" s="4"/>
      <c r="K242" s="4"/>
    </row>
    <row r="243" spans="2:11" s="6" customFormat="1" x14ac:dyDescent="0.25">
      <c r="B243" s="1"/>
      <c r="C243" s="4"/>
      <c r="D243" s="50"/>
      <c r="E243" s="4"/>
      <c r="F243" s="4"/>
      <c r="G243" s="4"/>
      <c r="H243" s="4"/>
      <c r="I243" s="4"/>
      <c r="J243" s="4"/>
      <c r="K243" s="4"/>
    </row>
    <row r="244" spans="2:11" s="6" customFormat="1" x14ac:dyDescent="0.25">
      <c r="B244" s="1"/>
      <c r="C244" s="4"/>
      <c r="D244" s="50"/>
      <c r="E244" s="4"/>
      <c r="F244" s="4"/>
      <c r="G244" s="4"/>
      <c r="H244" s="4"/>
      <c r="I244" s="4"/>
      <c r="J244" s="4"/>
      <c r="K244" s="4"/>
    </row>
    <row r="245" spans="2:11" s="6" customFormat="1" x14ac:dyDescent="0.25">
      <c r="B245" s="1"/>
      <c r="C245" s="4"/>
      <c r="D245" s="50"/>
      <c r="E245" s="4"/>
      <c r="F245" s="4"/>
      <c r="G245" s="4"/>
      <c r="H245" s="4"/>
      <c r="I245" s="4"/>
      <c r="J245" s="4"/>
      <c r="K245" s="4"/>
    </row>
    <row r="246" spans="2:11" s="6" customFormat="1" x14ac:dyDescent="0.25">
      <c r="B246" s="1"/>
      <c r="C246" s="4"/>
      <c r="D246" s="50"/>
      <c r="E246" s="4"/>
      <c r="F246" s="4"/>
      <c r="G246" s="4"/>
      <c r="H246" s="4"/>
      <c r="I246" s="4"/>
      <c r="J246" s="4"/>
      <c r="K246" s="4"/>
    </row>
    <row r="247" spans="2:11" s="6" customFormat="1" x14ac:dyDescent="0.25">
      <c r="B247" s="1"/>
      <c r="C247" s="4"/>
      <c r="D247" s="50"/>
      <c r="E247" s="4"/>
      <c r="F247" s="4"/>
      <c r="G247" s="4"/>
      <c r="H247" s="4"/>
      <c r="I247" s="4"/>
      <c r="J247" s="4"/>
      <c r="K247" s="4"/>
    </row>
    <row r="248" spans="2:11" s="6" customFormat="1" x14ac:dyDescent="0.25">
      <c r="B248" s="1"/>
      <c r="C248" s="4"/>
      <c r="D248" s="50"/>
      <c r="E248" s="4"/>
      <c r="F248" s="4"/>
      <c r="G248" s="4"/>
      <c r="H248" s="4"/>
      <c r="I248" s="4"/>
      <c r="J248" s="4"/>
      <c r="K248" s="4"/>
    </row>
    <row r="249" spans="2:11" s="6" customFormat="1" x14ac:dyDescent="0.25">
      <c r="B249" s="1"/>
      <c r="C249" s="4"/>
      <c r="D249" s="50"/>
      <c r="E249" s="4"/>
      <c r="F249" s="4"/>
      <c r="G249" s="4"/>
      <c r="H249" s="4"/>
      <c r="I249" s="4"/>
      <c r="J249" s="4"/>
      <c r="K249" s="4"/>
    </row>
    <row r="250" spans="2:11" s="6" customFormat="1" x14ac:dyDescent="0.25">
      <c r="B250" s="1"/>
      <c r="C250" s="4"/>
      <c r="D250" s="50"/>
      <c r="E250" s="4"/>
      <c r="F250" s="4"/>
      <c r="G250" s="4"/>
      <c r="H250" s="4"/>
      <c r="I250" s="4"/>
      <c r="J250" s="4"/>
      <c r="K250" s="4"/>
    </row>
    <row r="251" spans="2:11" s="6" customFormat="1" x14ac:dyDescent="0.25">
      <c r="B251" s="1"/>
      <c r="C251" s="4"/>
      <c r="D251" s="50"/>
      <c r="E251" s="4"/>
      <c r="F251" s="4"/>
      <c r="G251" s="4"/>
      <c r="H251" s="4"/>
      <c r="I251" s="4"/>
      <c r="J251" s="4"/>
      <c r="K251" s="4"/>
    </row>
    <row r="252" spans="2:11" s="6" customFormat="1" x14ac:dyDescent="0.25">
      <c r="B252" s="1"/>
      <c r="C252" s="4"/>
      <c r="D252" s="50"/>
      <c r="E252" s="4"/>
      <c r="F252" s="4"/>
      <c r="G252" s="4"/>
      <c r="H252" s="4"/>
      <c r="I252" s="4"/>
      <c r="J252" s="4"/>
      <c r="K252" s="4"/>
    </row>
    <row r="253" spans="2:11" s="6" customFormat="1" x14ac:dyDescent="0.25">
      <c r="B253" s="1"/>
      <c r="C253" s="4"/>
      <c r="D253" s="50"/>
      <c r="E253" s="4"/>
      <c r="F253" s="4"/>
      <c r="G253" s="4"/>
      <c r="H253" s="4"/>
      <c r="I253" s="4"/>
      <c r="J253" s="4"/>
      <c r="K253" s="4"/>
    </row>
    <row r="254" spans="2:11" s="6" customFormat="1" x14ac:dyDescent="0.25">
      <c r="B254" s="1"/>
      <c r="C254" s="4"/>
      <c r="D254" s="50"/>
      <c r="E254" s="4"/>
      <c r="F254" s="4"/>
      <c r="G254" s="4"/>
      <c r="H254" s="4"/>
      <c r="I254" s="4"/>
      <c r="J254" s="4"/>
      <c r="K254" s="4"/>
    </row>
    <row r="255" spans="2:11" s="6" customFormat="1" ht="18.75" customHeight="1" x14ac:dyDescent="0.25">
      <c r="B255" s="1"/>
      <c r="C255" s="4"/>
      <c r="D255" s="50"/>
      <c r="E255" s="4"/>
      <c r="F255" s="4"/>
      <c r="G255" s="4"/>
      <c r="H255" s="4"/>
      <c r="I255" s="4"/>
      <c r="J255" s="4"/>
      <c r="K255" s="4"/>
    </row>
  </sheetData>
  <mergeCells count="10">
    <mergeCell ref="B97:C99"/>
    <mergeCell ref="E102:F102"/>
    <mergeCell ref="E103:F103"/>
    <mergeCell ref="I104:K104"/>
    <mergeCell ref="B7:K7"/>
    <mergeCell ref="B8:K8"/>
    <mergeCell ref="B9:K9"/>
    <mergeCell ref="B10:K10"/>
    <mergeCell ref="B94:F94"/>
    <mergeCell ref="B95:F9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42"/>
  <sheetViews>
    <sheetView showGridLines="0" view="pageBreakPreview" zoomScale="60" zoomScaleNormal="70" workbookViewId="0">
      <selection activeCell="A9" sqref="A9:J9"/>
    </sheetView>
  </sheetViews>
  <sheetFormatPr baseColWidth="10" defaultColWidth="11.42578125" defaultRowHeight="21" x14ac:dyDescent="0.35"/>
  <cols>
    <col min="1" max="1" width="30.42578125" style="67" customWidth="1"/>
    <col min="2" max="2" width="69.5703125" style="69" customWidth="1"/>
    <col min="3" max="3" width="45.85546875" style="113" bestFit="1" customWidth="1"/>
    <col min="4" max="4" width="31.42578125" style="69" customWidth="1"/>
    <col min="5" max="5" width="18.28515625" style="69" customWidth="1"/>
    <col min="6" max="7" width="24.42578125" style="69" customWidth="1"/>
    <col min="8" max="8" width="20.28515625" style="69" customWidth="1"/>
    <col min="9" max="9" width="24.28515625" style="69" bestFit="1" customWidth="1"/>
    <col min="10" max="10" width="22.42578125" style="69" customWidth="1"/>
    <col min="11" max="11" width="16.140625" style="69" customWidth="1"/>
    <col min="12" max="256" width="11.42578125" style="69"/>
    <col min="257" max="257" width="29.5703125" style="69" customWidth="1"/>
    <col min="258" max="258" width="42.28515625" style="69" customWidth="1"/>
    <col min="259" max="259" width="39.5703125" style="69" customWidth="1"/>
    <col min="260" max="260" width="37.140625" style="69" customWidth="1"/>
    <col min="261" max="261" width="18.28515625" style="69" customWidth="1"/>
    <col min="262" max="262" width="18.140625" style="69" customWidth="1"/>
    <col min="263" max="263" width="14.42578125" style="69" customWidth="1"/>
    <col min="264" max="264" width="10.85546875" style="69" customWidth="1"/>
    <col min="265" max="265" width="18.28515625" style="69" customWidth="1"/>
    <col min="266" max="266" width="16.42578125" style="69" bestFit="1" customWidth="1"/>
    <col min="267" max="267" width="16.140625" style="69" customWidth="1"/>
    <col min="268" max="512" width="11.42578125" style="69"/>
    <col min="513" max="513" width="29.5703125" style="69" customWidth="1"/>
    <col min="514" max="514" width="42.28515625" style="69" customWidth="1"/>
    <col min="515" max="515" width="39.5703125" style="69" customWidth="1"/>
    <col min="516" max="516" width="37.140625" style="69" customWidth="1"/>
    <col min="517" max="517" width="18.28515625" style="69" customWidth="1"/>
    <col min="518" max="518" width="18.140625" style="69" customWidth="1"/>
    <col min="519" max="519" width="14.42578125" style="69" customWidth="1"/>
    <col min="520" max="520" width="10.85546875" style="69" customWidth="1"/>
    <col min="521" max="521" width="18.28515625" style="69" customWidth="1"/>
    <col min="522" max="522" width="16.42578125" style="69" bestFit="1" customWidth="1"/>
    <col min="523" max="523" width="16.140625" style="69" customWidth="1"/>
    <col min="524" max="768" width="11.42578125" style="69"/>
    <col min="769" max="769" width="29.5703125" style="69" customWidth="1"/>
    <col min="770" max="770" width="42.28515625" style="69" customWidth="1"/>
    <col min="771" max="771" width="39.5703125" style="69" customWidth="1"/>
    <col min="772" max="772" width="37.140625" style="69" customWidth="1"/>
    <col min="773" max="773" width="18.28515625" style="69" customWidth="1"/>
    <col min="774" max="774" width="18.140625" style="69" customWidth="1"/>
    <col min="775" max="775" width="14.42578125" style="69" customWidth="1"/>
    <col min="776" max="776" width="10.85546875" style="69" customWidth="1"/>
    <col min="777" max="777" width="18.28515625" style="69" customWidth="1"/>
    <col min="778" max="778" width="16.42578125" style="69" bestFit="1" customWidth="1"/>
    <col min="779" max="779" width="16.140625" style="69" customWidth="1"/>
    <col min="780" max="1024" width="11.42578125" style="69"/>
    <col min="1025" max="1025" width="29.5703125" style="69" customWidth="1"/>
    <col min="1026" max="1026" width="42.28515625" style="69" customWidth="1"/>
    <col min="1027" max="1027" width="39.5703125" style="69" customWidth="1"/>
    <col min="1028" max="1028" width="37.140625" style="69" customWidth="1"/>
    <col min="1029" max="1029" width="18.28515625" style="69" customWidth="1"/>
    <col min="1030" max="1030" width="18.140625" style="69" customWidth="1"/>
    <col min="1031" max="1031" width="14.42578125" style="69" customWidth="1"/>
    <col min="1032" max="1032" width="10.85546875" style="69" customWidth="1"/>
    <col min="1033" max="1033" width="18.28515625" style="69" customWidth="1"/>
    <col min="1034" max="1034" width="16.42578125" style="69" bestFit="1" customWidth="1"/>
    <col min="1035" max="1035" width="16.140625" style="69" customWidth="1"/>
    <col min="1036" max="1280" width="11.42578125" style="69"/>
    <col min="1281" max="1281" width="29.5703125" style="69" customWidth="1"/>
    <col min="1282" max="1282" width="42.28515625" style="69" customWidth="1"/>
    <col min="1283" max="1283" width="39.5703125" style="69" customWidth="1"/>
    <col min="1284" max="1284" width="37.140625" style="69" customWidth="1"/>
    <col min="1285" max="1285" width="18.28515625" style="69" customWidth="1"/>
    <col min="1286" max="1286" width="18.140625" style="69" customWidth="1"/>
    <col min="1287" max="1287" width="14.42578125" style="69" customWidth="1"/>
    <col min="1288" max="1288" width="10.85546875" style="69" customWidth="1"/>
    <col min="1289" max="1289" width="18.28515625" style="69" customWidth="1"/>
    <col min="1290" max="1290" width="16.42578125" style="69" bestFit="1" customWidth="1"/>
    <col min="1291" max="1291" width="16.140625" style="69" customWidth="1"/>
    <col min="1292" max="1536" width="11.42578125" style="69"/>
    <col min="1537" max="1537" width="29.5703125" style="69" customWidth="1"/>
    <col min="1538" max="1538" width="42.28515625" style="69" customWidth="1"/>
    <col min="1539" max="1539" width="39.5703125" style="69" customWidth="1"/>
    <col min="1540" max="1540" width="37.140625" style="69" customWidth="1"/>
    <col min="1541" max="1541" width="18.28515625" style="69" customWidth="1"/>
    <col min="1542" max="1542" width="18.140625" style="69" customWidth="1"/>
    <col min="1543" max="1543" width="14.42578125" style="69" customWidth="1"/>
    <col min="1544" max="1544" width="10.85546875" style="69" customWidth="1"/>
    <col min="1545" max="1545" width="18.28515625" style="69" customWidth="1"/>
    <col min="1546" max="1546" width="16.42578125" style="69" bestFit="1" customWidth="1"/>
    <col min="1547" max="1547" width="16.140625" style="69" customWidth="1"/>
    <col min="1548" max="1792" width="11.42578125" style="69"/>
    <col min="1793" max="1793" width="29.5703125" style="69" customWidth="1"/>
    <col min="1794" max="1794" width="42.28515625" style="69" customWidth="1"/>
    <col min="1795" max="1795" width="39.5703125" style="69" customWidth="1"/>
    <col min="1796" max="1796" width="37.140625" style="69" customWidth="1"/>
    <col min="1797" max="1797" width="18.28515625" style="69" customWidth="1"/>
    <col min="1798" max="1798" width="18.140625" style="69" customWidth="1"/>
    <col min="1799" max="1799" width="14.42578125" style="69" customWidth="1"/>
    <col min="1800" max="1800" width="10.85546875" style="69" customWidth="1"/>
    <col min="1801" max="1801" width="18.28515625" style="69" customWidth="1"/>
    <col min="1802" max="1802" width="16.42578125" style="69" bestFit="1" customWidth="1"/>
    <col min="1803" max="1803" width="16.140625" style="69" customWidth="1"/>
    <col min="1804" max="2048" width="11.42578125" style="69"/>
    <col min="2049" max="2049" width="29.5703125" style="69" customWidth="1"/>
    <col min="2050" max="2050" width="42.28515625" style="69" customWidth="1"/>
    <col min="2051" max="2051" width="39.5703125" style="69" customWidth="1"/>
    <col min="2052" max="2052" width="37.140625" style="69" customWidth="1"/>
    <col min="2053" max="2053" width="18.28515625" style="69" customWidth="1"/>
    <col min="2054" max="2054" width="18.140625" style="69" customWidth="1"/>
    <col min="2055" max="2055" width="14.42578125" style="69" customWidth="1"/>
    <col min="2056" max="2056" width="10.85546875" style="69" customWidth="1"/>
    <col min="2057" max="2057" width="18.28515625" style="69" customWidth="1"/>
    <col min="2058" max="2058" width="16.42578125" style="69" bestFit="1" customWidth="1"/>
    <col min="2059" max="2059" width="16.140625" style="69" customWidth="1"/>
    <col min="2060" max="2304" width="11.42578125" style="69"/>
    <col min="2305" max="2305" width="29.5703125" style="69" customWidth="1"/>
    <col min="2306" max="2306" width="42.28515625" style="69" customWidth="1"/>
    <col min="2307" max="2307" width="39.5703125" style="69" customWidth="1"/>
    <col min="2308" max="2308" width="37.140625" style="69" customWidth="1"/>
    <col min="2309" max="2309" width="18.28515625" style="69" customWidth="1"/>
    <col min="2310" max="2310" width="18.140625" style="69" customWidth="1"/>
    <col min="2311" max="2311" width="14.42578125" style="69" customWidth="1"/>
    <col min="2312" max="2312" width="10.85546875" style="69" customWidth="1"/>
    <col min="2313" max="2313" width="18.28515625" style="69" customWidth="1"/>
    <col min="2314" max="2314" width="16.42578125" style="69" bestFit="1" customWidth="1"/>
    <col min="2315" max="2315" width="16.140625" style="69" customWidth="1"/>
    <col min="2316" max="2560" width="11.42578125" style="69"/>
    <col min="2561" max="2561" width="29.5703125" style="69" customWidth="1"/>
    <col min="2562" max="2562" width="42.28515625" style="69" customWidth="1"/>
    <col min="2563" max="2563" width="39.5703125" style="69" customWidth="1"/>
    <col min="2564" max="2564" width="37.140625" style="69" customWidth="1"/>
    <col min="2565" max="2565" width="18.28515625" style="69" customWidth="1"/>
    <col min="2566" max="2566" width="18.140625" style="69" customWidth="1"/>
    <col min="2567" max="2567" width="14.42578125" style="69" customWidth="1"/>
    <col min="2568" max="2568" width="10.85546875" style="69" customWidth="1"/>
    <col min="2569" max="2569" width="18.28515625" style="69" customWidth="1"/>
    <col min="2570" max="2570" width="16.42578125" style="69" bestFit="1" customWidth="1"/>
    <col min="2571" max="2571" width="16.140625" style="69" customWidth="1"/>
    <col min="2572" max="2816" width="11.42578125" style="69"/>
    <col min="2817" max="2817" width="29.5703125" style="69" customWidth="1"/>
    <col min="2818" max="2818" width="42.28515625" style="69" customWidth="1"/>
    <col min="2819" max="2819" width="39.5703125" style="69" customWidth="1"/>
    <col min="2820" max="2820" width="37.140625" style="69" customWidth="1"/>
    <col min="2821" max="2821" width="18.28515625" style="69" customWidth="1"/>
    <col min="2822" max="2822" width="18.140625" style="69" customWidth="1"/>
    <col min="2823" max="2823" width="14.42578125" style="69" customWidth="1"/>
    <col min="2824" max="2824" width="10.85546875" style="69" customWidth="1"/>
    <col min="2825" max="2825" width="18.28515625" style="69" customWidth="1"/>
    <col min="2826" max="2826" width="16.42578125" style="69" bestFit="1" customWidth="1"/>
    <col min="2827" max="2827" width="16.140625" style="69" customWidth="1"/>
    <col min="2828" max="3072" width="11.42578125" style="69"/>
    <col min="3073" max="3073" width="29.5703125" style="69" customWidth="1"/>
    <col min="3074" max="3074" width="42.28515625" style="69" customWidth="1"/>
    <col min="3075" max="3075" width="39.5703125" style="69" customWidth="1"/>
    <col min="3076" max="3076" width="37.140625" style="69" customWidth="1"/>
    <col min="3077" max="3077" width="18.28515625" style="69" customWidth="1"/>
    <col min="3078" max="3078" width="18.140625" style="69" customWidth="1"/>
    <col min="3079" max="3079" width="14.42578125" style="69" customWidth="1"/>
    <col min="3080" max="3080" width="10.85546875" style="69" customWidth="1"/>
    <col min="3081" max="3081" width="18.28515625" style="69" customWidth="1"/>
    <col min="3082" max="3082" width="16.42578125" style="69" bestFit="1" customWidth="1"/>
    <col min="3083" max="3083" width="16.140625" style="69" customWidth="1"/>
    <col min="3084" max="3328" width="11.42578125" style="69"/>
    <col min="3329" max="3329" width="29.5703125" style="69" customWidth="1"/>
    <col min="3330" max="3330" width="42.28515625" style="69" customWidth="1"/>
    <col min="3331" max="3331" width="39.5703125" style="69" customWidth="1"/>
    <col min="3332" max="3332" width="37.140625" style="69" customWidth="1"/>
    <col min="3333" max="3333" width="18.28515625" style="69" customWidth="1"/>
    <col min="3334" max="3334" width="18.140625" style="69" customWidth="1"/>
    <col min="3335" max="3335" width="14.42578125" style="69" customWidth="1"/>
    <col min="3336" max="3336" width="10.85546875" style="69" customWidth="1"/>
    <col min="3337" max="3337" width="18.28515625" style="69" customWidth="1"/>
    <col min="3338" max="3338" width="16.42578125" style="69" bestFit="1" customWidth="1"/>
    <col min="3339" max="3339" width="16.140625" style="69" customWidth="1"/>
    <col min="3340" max="3584" width="11.42578125" style="69"/>
    <col min="3585" max="3585" width="29.5703125" style="69" customWidth="1"/>
    <col min="3586" max="3586" width="42.28515625" style="69" customWidth="1"/>
    <col min="3587" max="3587" width="39.5703125" style="69" customWidth="1"/>
    <col min="3588" max="3588" width="37.140625" style="69" customWidth="1"/>
    <col min="3589" max="3589" width="18.28515625" style="69" customWidth="1"/>
    <col min="3590" max="3590" width="18.140625" style="69" customWidth="1"/>
    <col min="3591" max="3591" width="14.42578125" style="69" customWidth="1"/>
    <col min="3592" max="3592" width="10.85546875" style="69" customWidth="1"/>
    <col min="3593" max="3593" width="18.28515625" style="69" customWidth="1"/>
    <col min="3594" max="3594" width="16.42578125" style="69" bestFit="1" customWidth="1"/>
    <col min="3595" max="3595" width="16.140625" style="69" customWidth="1"/>
    <col min="3596" max="3840" width="11.42578125" style="69"/>
    <col min="3841" max="3841" width="29.5703125" style="69" customWidth="1"/>
    <col min="3842" max="3842" width="42.28515625" style="69" customWidth="1"/>
    <col min="3843" max="3843" width="39.5703125" style="69" customWidth="1"/>
    <col min="3844" max="3844" width="37.140625" style="69" customWidth="1"/>
    <col min="3845" max="3845" width="18.28515625" style="69" customWidth="1"/>
    <col min="3846" max="3846" width="18.140625" style="69" customWidth="1"/>
    <col min="3847" max="3847" width="14.42578125" style="69" customWidth="1"/>
    <col min="3848" max="3848" width="10.85546875" style="69" customWidth="1"/>
    <col min="3849" max="3849" width="18.28515625" style="69" customWidth="1"/>
    <col min="3850" max="3850" width="16.42578125" style="69" bestFit="1" customWidth="1"/>
    <col min="3851" max="3851" width="16.140625" style="69" customWidth="1"/>
    <col min="3852" max="4096" width="11.42578125" style="69"/>
    <col min="4097" max="4097" width="29.5703125" style="69" customWidth="1"/>
    <col min="4098" max="4098" width="42.28515625" style="69" customWidth="1"/>
    <col min="4099" max="4099" width="39.5703125" style="69" customWidth="1"/>
    <col min="4100" max="4100" width="37.140625" style="69" customWidth="1"/>
    <col min="4101" max="4101" width="18.28515625" style="69" customWidth="1"/>
    <col min="4102" max="4102" width="18.140625" style="69" customWidth="1"/>
    <col min="4103" max="4103" width="14.42578125" style="69" customWidth="1"/>
    <col min="4104" max="4104" width="10.85546875" style="69" customWidth="1"/>
    <col min="4105" max="4105" width="18.28515625" style="69" customWidth="1"/>
    <col min="4106" max="4106" width="16.42578125" style="69" bestFit="1" customWidth="1"/>
    <col min="4107" max="4107" width="16.140625" style="69" customWidth="1"/>
    <col min="4108" max="4352" width="11.42578125" style="69"/>
    <col min="4353" max="4353" width="29.5703125" style="69" customWidth="1"/>
    <col min="4354" max="4354" width="42.28515625" style="69" customWidth="1"/>
    <col min="4355" max="4355" width="39.5703125" style="69" customWidth="1"/>
    <col min="4356" max="4356" width="37.140625" style="69" customWidth="1"/>
    <col min="4357" max="4357" width="18.28515625" style="69" customWidth="1"/>
    <col min="4358" max="4358" width="18.140625" style="69" customWidth="1"/>
    <col min="4359" max="4359" width="14.42578125" style="69" customWidth="1"/>
    <col min="4360" max="4360" width="10.85546875" style="69" customWidth="1"/>
    <col min="4361" max="4361" width="18.28515625" style="69" customWidth="1"/>
    <col min="4362" max="4362" width="16.42578125" style="69" bestFit="1" customWidth="1"/>
    <col min="4363" max="4363" width="16.140625" style="69" customWidth="1"/>
    <col min="4364" max="4608" width="11.42578125" style="69"/>
    <col min="4609" max="4609" width="29.5703125" style="69" customWidth="1"/>
    <col min="4610" max="4610" width="42.28515625" style="69" customWidth="1"/>
    <col min="4611" max="4611" width="39.5703125" style="69" customWidth="1"/>
    <col min="4612" max="4612" width="37.140625" style="69" customWidth="1"/>
    <col min="4613" max="4613" width="18.28515625" style="69" customWidth="1"/>
    <col min="4614" max="4614" width="18.140625" style="69" customWidth="1"/>
    <col min="4615" max="4615" width="14.42578125" style="69" customWidth="1"/>
    <col min="4616" max="4616" width="10.85546875" style="69" customWidth="1"/>
    <col min="4617" max="4617" width="18.28515625" style="69" customWidth="1"/>
    <col min="4618" max="4618" width="16.42578125" style="69" bestFit="1" customWidth="1"/>
    <col min="4619" max="4619" width="16.140625" style="69" customWidth="1"/>
    <col min="4620" max="4864" width="11.42578125" style="69"/>
    <col min="4865" max="4865" width="29.5703125" style="69" customWidth="1"/>
    <col min="4866" max="4866" width="42.28515625" style="69" customWidth="1"/>
    <col min="4867" max="4867" width="39.5703125" style="69" customWidth="1"/>
    <col min="4868" max="4868" width="37.140625" style="69" customWidth="1"/>
    <col min="4869" max="4869" width="18.28515625" style="69" customWidth="1"/>
    <col min="4870" max="4870" width="18.140625" style="69" customWidth="1"/>
    <col min="4871" max="4871" width="14.42578125" style="69" customWidth="1"/>
    <col min="4872" max="4872" width="10.85546875" style="69" customWidth="1"/>
    <col min="4873" max="4873" width="18.28515625" style="69" customWidth="1"/>
    <col min="4874" max="4874" width="16.42578125" style="69" bestFit="1" customWidth="1"/>
    <col min="4875" max="4875" width="16.140625" style="69" customWidth="1"/>
    <col min="4876" max="5120" width="11.42578125" style="69"/>
    <col min="5121" max="5121" width="29.5703125" style="69" customWidth="1"/>
    <col min="5122" max="5122" width="42.28515625" style="69" customWidth="1"/>
    <col min="5123" max="5123" width="39.5703125" style="69" customWidth="1"/>
    <col min="5124" max="5124" width="37.140625" style="69" customWidth="1"/>
    <col min="5125" max="5125" width="18.28515625" style="69" customWidth="1"/>
    <col min="5126" max="5126" width="18.140625" style="69" customWidth="1"/>
    <col min="5127" max="5127" width="14.42578125" style="69" customWidth="1"/>
    <col min="5128" max="5128" width="10.85546875" style="69" customWidth="1"/>
    <col min="5129" max="5129" width="18.28515625" style="69" customWidth="1"/>
    <col min="5130" max="5130" width="16.42578125" style="69" bestFit="1" customWidth="1"/>
    <col min="5131" max="5131" width="16.140625" style="69" customWidth="1"/>
    <col min="5132" max="5376" width="11.42578125" style="69"/>
    <col min="5377" max="5377" width="29.5703125" style="69" customWidth="1"/>
    <col min="5378" max="5378" width="42.28515625" style="69" customWidth="1"/>
    <col min="5379" max="5379" width="39.5703125" style="69" customWidth="1"/>
    <col min="5380" max="5380" width="37.140625" style="69" customWidth="1"/>
    <col min="5381" max="5381" width="18.28515625" style="69" customWidth="1"/>
    <col min="5382" max="5382" width="18.140625" style="69" customWidth="1"/>
    <col min="5383" max="5383" width="14.42578125" style="69" customWidth="1"/>
    <col min="5384" max="5384" width="10.85546875" style="69" customWidth="1"/>
    <col min="5385" max="5385" width="18.28515625" style="69" customWidth="1"/>
    <col min="5386" max="5386" width="16.42578125" style="69" bestFit="1" customWidth="1"/>
    <col min="5387" max="5387" width="16.140625" style="69" customWidth="1"/>
    <col min="5388" max="5632" width="11.42578125" style="69"/>
    <col min="5633" max="5633" width="29.5703125" style="69" customWidth="1"/>
    <col min="5634" max="5634" width="42.28515625" style="69" customWidth="1"/>
    <col min="5635" max="5635" width="39.5703125" style="69" customWidth="1"/>
    <col min="5636" max="5636" width="37.140625" style="69" customWidth="1"/>
    <col min="5637" max="5637" width="18.28515625" style="69" customWidth="1"/>
    <col min="5638" max="5638" width="18.140625" style="69" customWidth="1"/>
    <col min="5639" max="5639" width="14.42578125" style="69" customWidth="1"/>
    <col min="5640" max="5640" width="10.85546875" style="69" customWidth="1"/>
    <col min="5641" max="5641" width="18.28515625" style="69" customWidth="1"/>
    <col min="5642" max="5642" width="16.42578125" style="69" bestFit="1" customWidth="1"/>
    <col min="5643" max="5643" width="16.140625" style="69" customWidth="1"/>
    <col min="5644" max="5888" width="11.42578125" style="69"/>
    <col min="5889" max="5889" width="29.5703125" style="69" customWidth="1"/>
    <col min="5890" max="5890" width="42.28515625" style="69" customWidth="1"/>
    <col min="5891" max="5891" width="39.5703125" style="69" customWidth="1"/>
    <col min="5892" max="5892" width="37.140625" style="69" customWidth="1"/>
    <col min="5893" max="5893" width="18.28515625" style="69" customWidth="1"/>
    <col min="5894" max="5894" width="18.140625" style="69" customWidth="1"/>
    <col min="5895" max="5895" width="14.42578125" style="69" customWidth="1"/>
    <col min="5896" max="5896" width="10.85546875" style="69" customWidth="1"/>
    <col min="5897" max="5897" width="18.28515625" style="69" customWidth="1"/>
    <col min="5898" max="5898" width="16.42578125" style="69" bestFit="1" customWidth="1"/>
    <col min="5899" max="5899" width="16.140625" style="69" customWidth="1"/>
    <col min="5900" max="6144" width="11.42578125" style="69"/>
    <col min="6145" max="6145" width="29.5703125" style="69" customWidth="1"/>
    <col min="6146" max="6146" width="42.28515625" style="69" customWidth="1"/>
    <col min="6147" max="6147" width="39.5703125" style="69" customWidth="1"/>
    <col min="6148" max="6148" width="37.140625" style="69" customWidth="1"/>
    <col min="6149" max="6149" width="18.28515625" style="69" customWidth="1"/>
    <col min="6150" max="6150" width="18.140625" style="69" customWidth="1"/>
    <col min="6151" max="6151" width="14.42578125" style="69" customWidth="1"/>
    <col min="6152" max="6152" width="10.85546875" style="69" customWidth="1"/>
    <col min="6153" max="6153" width="18.28515625" style="69" customWidth="1"/>
    <col min="6154" max="6154" width="16.42578125" style="69" bestFit="1" customWidth="1"/>
    <col min="6155" max="6155" width="16.140625" style="69" customWidth="1"/>
    <col min="6156" max="6400" width="11.42578125" style="69"/>
    <col min="6401" max="6401" width="29.5703125" style="69" customWidth="1"/>
    <col min="6402" max="6402" width="42.28515625" style="69" customWidth="1"/>
    <col min="6403" max="6403" width="39.5703125" style="69" customWidth="1"/>
    <col min="6404" max="6404" width="37.140625" style="69" customWidth="1"/>
    <col min="6405" max="6405" width="18.28515625" style="69" customWidth="1"/>
    <col min="6406" max="6406" width="18.140625" style="69" customWidth="1"/>
    <col min="6407" max="6407" width="14.42578125" style="69" customWidth="1"/>
    <col min="6408" max="6408" width="10.85546875" style="69" customWidth="1"/>
    <col min="6409" max="6409" width="18.28515625" style="69" customWidth="1"/>
    <col min="6410" max="6410" width="16.42578125" style="69" bestFit="1" customWidth="1"/>
    <col min="6411" max="6411" width="16.140625" style="69" customWidth="1"/>
    <col min="6412" max="6656" width="11.42578125" style="69"/>
    <col min="6657" max="6657" width="29.5703125" style="69" customWidth="1"/>
    <col min="6658" max="6658" width="42.28515625" style="69" customWidth="1"/>
    <col min="6659" max="6659" width="39.5703125" style="69" customWidth="1"/>
    <col min="6660" max="6660" width="37.140625" style="69" customWidth="1"/>
    <col min="6661" max="6661" width="18.28515625" style="69" customWidth="1"/>
    <col min="6662" max="6662" width="18.140625" style="69" customWidth="1"/>
    <col min="6663" max="6663" width="14.42578125" style="69" customWidth="1"/>
    <col min="6664" max="6664" width="10.85546875" style="69" customWidth="1"/>
    <col min="6665" max="6665" width="18.28515625" style="69" customWidth="1"/>
    <col min="6666" max="6666" width="16.42578125" style="69" bestFit="1" customWidth="1"/>
    <col min="6667" max="6667" width="16.140625" style="69" customWidth="1"/>
    <col min="6668" max="6912" width="11.42578125" style="69"/>
    <col min="6913" max="6913" width="29.5703125" style="69" customWidth="1"/>
    <col min="6914" max="6914" width="42.28515625" style="69" customWidth="1"/>
    <col min="6915" max="6915" width="39.5703125" style="69" customWidth="1"/>
    <col min="6916" max="6916" width="37.140625" style="69" customWidth="1"/>
    <col min="6917" max="6917" width="18.28515625" style="69" customWidth="1"/>
    <col min="6918" max="6918" width="18.140625" style="69" customWidth="1"/>
    <col min="6919" max="6919" width="14.42578125" style="69" customWidth="1"/>
    <col min="6920" max="6920" width="10.85546875" style="69" customWidth="1"/>
    <col min="6921" max="6921" width="18.28515625" style="69" customWidth="1"/>
    <col min="6922" max="6922" width="16.42578125" style="69" bestFit="1" customWidth="1"/>
    <col min="6923" max="6923" width="16.140625" style="69" customWidth="1"/>
    <col min="6924" max="7168" width="11.42578125" style="69"/>
    <col min="7169" max="7169" width="29.5703125" style="69" customWidth="1"/>
    <col min="7170" max="7170" width="42.28515625" style="69" customWidth="1"/>
    <col min="7171" max="7171" width="39.5703125" style="69" customWidth="1"/>
    <col min="7172" max="7172" width="37.140625" style="69" customWidth="1"/>
    <col min="7173" max="7173" width="18.28515625" style="69" customWidth="1"/>
    <col min="7174" max="7174" width="18.140625" style="69" customWidth="1"/>
    <col min="7175" max="7175" width="14.42578125" style="69" customWidth="1"/>
    <col min="7176" max="7176" width="10.85546875" style="69" customWidth="1"/>
    <col min="7177" max="7177" width="18.28515625" style="69" customWidth="1"/>
    <col min="7178" max="7178" width="16.42578125" style="69" bestFit="1" customWidth="1"/>
    <col min="7179" max="7179" width="16.140625" style="69" customWidth="1"/>
    <col min="7180" max="7424" width="11.42578125" style="69"/>
    <col min="7425" max="7425" width="29.5703125" style="69" customWidth="1"/>
    <col min="7426" max="7426" width="42.28515625" style="69" customWidth="1"/>
    <col min="7427" max="7427" width="39.5703125" style="69" customWidth="1"/>
    <col min="7428" max="7428" width="37.140625" style="69" customWidth="1"/>
    <col min="7429" max="7429" width="18.28515625" style="69" customWidth="1"/>
    <col min="7430" max="7430" width="18.140625" style="69" customWidth="1"/>
    <col min="7431" max="7431" width="14.42578125" style="69" customWidth="1"/>
    <col min="7432" max="7432" width="10.85546875" style="69" customWidth="1"/>
    <col min="7433" max="7433" width="18.28515625" style="69" customWidth="1"/>
    <col min="7434" max="7434" width="16.42578125" style="69" bestFit="1" customWidth="1"/>
    <col min="7435" max="7435" width="16.140625" style="69" customWidth="1"/>
    <col min="7436" max="7680" width="11.42578125" style="69"/>
    <col min="7681" max="7681" width="29.5703125" style="69" customWidth="1"/>
    <col min="7682" max="7682" width="42.28515625" style="69" customWidth="1"/>
    <col min="7683" max="7683" width="39.5703125" style="69" customWidth="1"/>
    <col min="7684" max="7684" width="37.140625" style="69" customWidth="1"/>
    <col min="7685" max="7685" width="18.28515625" style="69" customWidth="1"/>
    <col min="7686" max="7686" width="18.140625" style="69" customWidth="1"/>
    <col min="7687" max="7687" width="14.42578125" style="69" customWidth="1"/>
    <col min="7688" max="7688" width="10.85546875" style="69" customWidth="1"/>
    <col min="7689" max="7689" width="18.28515625" style="69" customWidth="1"/>
    <col min="7690" max="7690" width="16.42578125" style="69" bestFit="1" customWidth="1"/>
    <col min="7691" max="7691" width="16.140625" style="69" customWidth="1"/>
    <col min="7692" max="7936" width="11.42578125" style="69"/>
    <col min="7937" max="7937" width="29.5703125" style="69" customWidth="1"/>
    <col min="7938" max="7938" width="42.28515625" style="69" customWidth="1"/>
    <col min="7939" max="7939" width="39.5703125" style="69" customWidth="1"/>
    <col min="7940" max="7940" width="37.140625" style="69" customWidth="1"/>
    <col min="7941" max="7941" width="18.28515625" style="69" customWidth="1"/>
    <col min="7942" max="7942" width="18.140625" style="69" customWidth="1"/>
    <col min="7943" max="7943" width="14.42578125" style="69" customWidth="1"/>
    <col min="7944" max="7944" width="10.85546875" style="69" customWidth="1"/>
    <col min="7945" max="7945" width="18.28515625" style="69" customWidth="1"/>
    <col min="7946" max="7946" width="16.42578125" style="69" bestFit="1" customWidth="1"/>
    <col min="7947" max="7947" width="16.140625" style="69" customWidth="1"/>
    <col min="7948" max="8192" width="11.42578125" style="69"/>
    <col min="8193" max="8193" width="29.5703125" style="69" customWidth="1"/>
    <col min="8194" max="8194" width="42.28515625" style="69" customWidth="1"/>
    <col min="8195" max="8195" width="39.5703125" style="69" customWidth="1"/>
    <col min="8196" max="8196" width="37.140625" style="69" customWidth="1"/>
    <col min="8197" max="8197" width="18.28515625" style="69" customWidth="1"/>
    <col min="8198" max="8198" width="18.140625" style="69" customWidth="1"/>
    <col min="8199" max="8199" width="14.42578125" style="69" customWidth="1"/>
    <col min="8200" max="8200" width="10.85546875" style="69" customWidth="1"/>
    <col min="8201" max="8201" width="18.28515625" style="69" customWidth="1"/>
    <col min="8202" max="8202" width="16.42578125" style="69" bestFit="1" customWidth="1"/>
    <col min="8203" max="8203" width="16.140625" style="69" customWidth="1"/>
    <col min="8204" max="8448" width="11.42578125" style="69"/>
    <col min="8449" max="8449" width="29.5703125" style="69" customWidth="1"/>
    <col min="8450" max="8450" width="42.28515625" style="69" customWidth="1"/>
    <col min="8451" max="8451" width="39.5703125" style="69" customWidth="1"/>
    <col min="8452" max="8452" width="37.140625" style="69" customWidth="1"/>
    <col min="8453" max="8453" width="18.28515625" style="69" customWidth="1"/>
    <col min="8454" max="8454" width="18.140625" style="69" customWidth="1"/>
    <col min="8455" max="8455" width="14.42578125" style="69" customWidth="1"/>
    <col min="8456" max="8456" width="10.85546875" style="69" customWidth="1"/>
    <col min="8457" max="8457" width="18.28515625" style="69" customWidth="1"/>
    <col min="8458" max="8458" width="16.42578125" style="69" bestFit="1" customWidth="1"/>
    <col min="8459" max="8459" width="16.140625" style="69" customWidth="1"/>
    <col min="8460" max="8704" width="11.42578125" style="69"/>
    <col min="8705" max="8705" width="29.5703125" style="69" customWidth="1"/>
    <col min="8706" max="8706" width="42.28515625" style="69" customWidth="1"/>
    <col min="8707" max="8707" width="39.5703125" style="69" customWidth="1"/>
    <col min="8708" max="8708" width="37.140625" style="69" customWidth="1"/>
    <col min="8709" max="8709" width="18.28515625" style="69" customWidth="1"/>
    <col min="8710" max="8710" width="18.140625" style="69" customWidth="1"/>
    <col min="8711" max="8711" width="14.42578125" style="69" customWidth="1"/>
    <col min="8712" max="8712" width="10.85546875" style="69" customWidth="1"/>
    <col min="8713" max="8713" width="18.28515625" style="69" customWidth="1"/>
    <col min="8714" max="8714" width="16.42578125" style="69" bestFit="1" customWidth="1"/>
    <col min="8715" max="8715" width="16.140625" style="69" customWidth="1"/>
    <col min="8716" max="8960" width="11.42578125" style="69"/>
    <col min="8961" max="8961" width="29.5703125" style="69" customWidth="1"/>
    <col min="8962" max="8962" width="42.28515625" style="69" customWidth="1"/>
    <col min="8963" max="8963" width="39.5703125" style="69" customWidth="1"/>
    <col min="8964" max="8964" width="37.140625" style="69" customWidth="1"/>
    <col min="8965" max="8965" width="18.28515625" style="69" customWidth="1"/>
    <col min="8966" max="8966" width="18.140625" style="69" customWidth="1"/>
    <col min="8967" max="8967" width="14.42578125" style="69" customWidth="1"/>
    <col min="8968" max="8968" width="10.85546875" style="69" customWidth="1"/>
    <col min="8969" max="8969" width="18.28515625" style="69" customWidth="1"/>
    <col min="8970" max="8970" width="16.42578125" style="69" bestFit="1" customWidth="1"/>
    <col min="8971" max="8971" width="16.140625" style="69" customWidth="1"/>
    <col min="8972" max="9216" width="11.42578125" style="69"/>
    <col min="9217" max="9217" width="29.5703125" style="69" customWidth="1"/>
    <col min="9218" max="9218" width="42.28515625" style="69" customWidth="1"/>
    <col min="9219" max="9219" width="39.5703125" style="69" customWidth="1"/>
    <col min="9220" max="9220" width="37.140625" style="69" customWidth="1"/>
    <col min="9221" max="9221" width="18.28515625" style="69" customWidth="1"/>
    <col min="9222" max="9222" width="18.140625" style="69" customWidth="1"/>
    <col min="9223" max="9223" width="14.42578125" style="69" customWidth="1"/>
    <col min="9224" max="9224" width="10.85546875" style="69" customWidth="1"/>
    <col min="9225" max="9225" width="18.28515625" style="69" customWidth="1"/>
    <col min="9226" max="9226" width="16.42578125" style="69" bestFit="1" customWidth="1"/>
    <col min="9227" max="9227" width="16.140625" style="69" customWidth="1"/>
    <col min="9228" max="9472" width="11.42578125" style="69"/>
    <col min="9473" max="9473" width="29.5703125" style="69" customWidth="1"/>
    <col min="9474" max="9474" width="42.28515625" style="69" customWidth="1"/>
    <col min="9475" max="9475" width="39.5703125" style="69" customWidth="1"/>
    <col min="9476" max="9476" width="37.140625" style="69" customWidth="1"/>
    <col min="9477" max="9477" width="18.28515625" style="69" customWidth="1"/>
    <col min="9478" max="9478" width="18.140625" style="69" customWidth="1"/>
    <col min="9479" max="9479" width="14.42578125" style="69" customWidth="1"/>
    <col min="9480" max="9480" width="10.85546875" style="69" customWidth="1"/>
    <col min="9481" max="9481" width="18.28515625" style="69" customWidth="1"/>
    <col min="9482" max="9482" width="16.42578125" style="69" bestFit="1" customWidth="1"/>
    <col min="9483" max="9483" width="16.140625" style="69" customWidth="1"/>
    <col min="9484" max="9728" width="11.42578125" style="69"/>
    <col min="9729" max="9729" width="29.5703125" style="69" customWidth="1"/>
    <col min="9730" max="9730" width="42.28515625" style="69" customWidth="1"/>
    <col min="9731" max="9731" width="39.5703125" style="69" customWidth="1"/>
    <col min="9732" max="9732" width="37.140625" style="69" customWidth="1"/>
    <col min="9733" max="9733" width="18.28515625" style="69" customWidth="1"/>
    <col min="9734" max="9734" width="18.140625" style="69" customWidth="1"/>
    <col min="9735" max="9735" width="14.42578125" style="69" customWidth="1"/>
    <col min="9736" max="9736" width="10.85546875" style="69" customWidth="1"/>
    <col min="9737" max="9737" width="18.28515625" style="69" customWidth="1"/>
    <col min="9738" max="9738" width="16.42578125" style="69" bestFit="1" customWidth="1"/>
    <col min="9739" max="9739" width="16.140625" style="69" customWidth="1"/>
    <col min="9740" max="9984" width="11.42578125" style="69"/>
    <col min="9985" max="9985" width="29.5703125" style="69" customWidth="1"/>
    <col min="9986" max="9986" width="42.28515625" style="69" customWidth="1"/>
    <col min="9987" max="9987" width="39.5703125" style="69" customWidth="1"/>
    <col min="9988" max="9988" width="37.140625" style="69" customWidth="1"/>
    <col min="9989" max="9989" width="18.28515625" style="69" customWidth="1"/>
    <col min="9990" max="9990" width="18.140625" style="69" customWidth="1"/>
    <col min="9991" max="9991" width="14.42578125" style="69" customWidth="1"/>
    <col min="9992" max="9992" width="10.85546875" style="69" customWidth="1"/>
    <col min="9993" max="9993" width="18.28515625" style="69" customWidth="1"/>
    <col min="9994" max="9994" width="16.42578125" style="69" bestFit="1" customWidth="1"/>
    <col min="9995" max="9995" width="16.140625" style="69" customWidth="1"/>
    <col min="9996" max="10240" width="11.42578125" style="69"/>
    <col min="10241" max="10241" width="29.5703125" style="69" customWidth="1"/>
    <col min="10242" max="10242" width="42.28515625" style="69" customWidth="1"/>
    <col min="10243" max="10243" width="39.5703125" style="69" customWidth="1"/>
    <col min="10244" max="10244" width="37.140625" style="69" customWidth="1"/>
    <col min="10245" max="10245" width="18.28515625" style="69" customWidth="1"/>
    <col min="10246" max="10246" width="18.140625" style="69" customWidth="1"/>
    <col min="10247" max="10247" width="14.42578125" style="69" customWidth="1"/>
    <col min="10248" max="10248" width="10.85546875" style="69" customWidth="1"/>
    <col min="10249" max="10249" width="18.28515625" style="69" customWidth="1"/>
    <col min="10250" max="10250" width="16.42578125" style="69" bestFit="1" customWidth="1"/>
    <col min="10251" max="10251" width="16.140625" style="69" customWidth="1"/>
    <col min="10252" max="10496" width="11.42578125" style="69"/>
    <col min="10497" max="10497" width="29.5703125" style="69" customWidth="1"/>
    <col min="10498" max="10498" width="42.28515625" style="69" customWidth="1"/>
    <col min="10499" max="10499" width="39.5703125" style="69" customWidth="1"/>
    <col min="10500" max="10500" width="37.140625" style="69" customWidth="1"/>
    <col min="10501" max="10501" width="18.28515625" style="69" customWidth="1"/>
    <col min="10502" max="10502" width="18.140625" style="69" customWidth="1"/>
    <col min="10503" max="10503" width="14.42578125" style="69" customWidth="1"/>
    <col min="10504" max="10504" width="10.85546875" style="69" customWidth="1"/>
    <col min="10505" max="10505" width="18.28515625" style="69" customWidth="1"/>
    <col min="10506" max="10506" width="16.42578125" style="69" bestFit="1" customWidth="1"/>
    <col min="10507" max="10507" width="16.140625" style="69" customWidth="1"/>
    <col min="10508" max="10752" width="11.42578125" style="69"/>
    <col min="10753" max="10753" width="29.5703125" style="69" customWidth="1"/>
    <col min="10754" max="10754" width="42.28515625" style="69" customWidth="1"/>
    <col min="10755" max="10755" width="39.5703125" style="69" customWidth="1"/>
    <col min="10756" max="10756" width="37.140625" style="69" customWidth="1"/>
    <col min="10757" max="10757" width="18.28515625" style="69" customWidth="1"/>
    <col min="10758" max="10758" width="18.140625" style="69" customWidth="1"/>
    <col min="10759" max="10759" width="14.42578125" style="69" customWidth="1"/>
    <col min="10760" max="10760" width="10.85546875" style="69" customWidth="1"/>
    <col min="10761" max="10761" width="18.28515625" style="69" customWidth="1"/>
    <col min="10762" max="10762" width="16.42578125" style="69" bestFit="1" customWidth="1"/>
    <col min="10763" max="10763" width="16.140625" style="69" customWidth="1"/>
    <col min="10764" max="11008" width="11.42578125" style="69"/>
    <col min="11009" max="11009" width="29.5703125" style="69" customWidth="1"/>
    <col min="11010" max="11010" width="42.28515625" style="69" customWidth="1"/>
    <col min="11011" max="11011" width="39.5703125" style="69" customWidth="1"/>
    <col min="11012" max="11012" width="37.140625" style="69" customWidth="1"/>
    <col min="11013" max="11013" width="18.28515625" style="69" customWidth="1"/>
    <col min="11014" max="11014" width="18.140625" style="69" customWidth="1"/>
    <col min="11015" max="11015" width="14.42578125" style="69" customWidth="1"/>
    <col min="11016" max="11016" width="10.85546875" style="69" customWidth="1"/>
    <col min="11017" max="11017" width="18.28515625" style="69" customWidth="1"/>
    <col min="11018" max="11018" width="16.42578125" style="69" bestFit="1" customWidth="1"/>
    <col min="11019" max="11019" width="16.140625" style="69" customWidth="1"/>
    <col min="11020" max="11264" width="11.42578125" style="69"/>
    <col min="11265" max="11265" width="29.5703125" style="69" customWidth="1"/>
    <col min="11266" max="11266" width="42.28515625" style="69" customWidth="1"/>
    <col min="11267" max="11267" width="39.5703125" style="69" customWidth="1"/>
    <col min="11268" max="11268" width="37.140625" style="69" customWidth="1"/>
    <col min="11269" max="11269" width="18.28515625" style="69" customWidth="1"/>
    <col min="11270" max="11270" width="18.140625" style="69" customWidth="1"/>
    <col min="11271" max="11271" width="14.42578125" style="69" customWidth="1"/>
    <col min="11272" max="11272" width="10.85546875" style="69" customWidth="1"/>
    <col min="11273" max="11273" width="18.28515625" style="69" customWidth="1"/>
    <col min="11274" max="11274" width="16.42578125" style="69" bestFit="1" customWidth="1"/>
    <col min="11275" max="11275" width="16.140625" style="69" customWidth="1"/>
    <col min="11276" max="11520" width="11.42578125" style="69"/>
    <col min="11521" max="11521" width="29.5703125" style="69" customWidth="1"/>
    <col min="11522" max="11522" width="42.28515625" style="69" customWidth="1"/>
    <col min="11523" max="11523" width="39.5703125" style="69" customWidth="1"/>
    <col min="11524" max="11524" width="37.140625" style="69" customWidth="1"/>
    <col min="11525" max="11525" width="18.28515625" style="69" customWidth="1"/>
    <col min="11526" max="11526" width="18.140625" style="69" customWidth="1"/>
    <col min="11527" max="11527" width="14.42578125" style="69" customWidth="1"/>
    <col min="11528" max="11528" width="10.85546875" style="69" customWidth="1"/>
    <col min="11529" max="11529" width="18.28515625" style="69" customWidth="1"/>
    <col min="11530" max="11530" width="16.42578125" style="69" bestFit="1" customWidth="1"/>
    <col min="11531" max="11531" width="16.140625" style="69" customWidth="1"/>
    <col min="11532" max="11776" width="11.42578125" style="69"/>
    <col min="11777" max="11777" width="29.5703125" style="69" customWidth="1"/>
    <col min="11778" max="11778" width="42.28515625" style="69" customWidth="1"/>
    <col min="11779" max="11779" width="39.5703125" style="69" customWidth="1"/>
    <col min="11780" max="11780" width="37.140625" style="69" customWidth="1"/>
    <col min="11781" max="11781" width="18.28515625" style="69" customWidth="1"/>
    <col min="11782" max="11782" width="18.140625" style="69" customWidth="1"/>
    <col min="11783" max="11783" width="14.42578125" style="69" customWidth="1"/>
    <col min="11784" max="11784" width="10.85546875" style="69" customWidth="1"/>
    <col min="11785" max="11785" width="18.28515625" style="69" customWidth="1"/>
    <col min="11786" max="11786" width="16.42578125" style="69" bestFit="1" customWidth="1"/>
    <col min="11787" max="11787" width="16.140625" style="69" customWidth="1"/>
    <col min="11788" max="12032" width="11.42578125" style="69"/>
    <col min="12033" max="12033" width="29.5703125" style="69" customWidth="1"/>
    <col min="12034" max="12034" width="42.28515625" style="69" customWidth="1"/>
    <col min="12035" max="12035" width="39.5703125" style="69" customWidth="1"/>
    <col min="12036" max="12036" width="37.140625" style="69" customWidth="1"/>
    <col min="12037" max="12037" width="18.28515625" style="69" customWidth="1"/>
    <col min="12038" max="12038" width="18.140625" style="69" customWidth="1"/>
    <col min="12039" max="12039" width="14.42578125" style="69" customWidth="1"/>
    <col min="12040" max="12040" width="10.85546875" style="69" customWidth="1"/>
    <col min="12041" max="12041" width="18.28515625" style="69" customWidth="1"/>
    <col min="12042" max="12042" width="16.42578125" style="69" bestFit="1" customWidth="1"/>
    <col min="12043" max="12043" width="16.140625" style="69" customWidth="1"/>
    <col min="12044" max="12288" width="11.42578125" style="69"/>
    <col min="12289" max="12289" width="29.5703125" style="69" customWidth="1"/>
    <col min="12290" max="12290" width="42.28515625" style="69" customWidth="1"/>
    <col min="12291" max="12291" width="39.5703125" style="69" customWidth="1"/>
    <col min="12292" max="12292" width="37.140625" style="69" customWidth="1"/>
    <col min="12293" max="12293" width="18.28515625" style="69" customWidth="1"/>
    <col min="12294" max="12294" width="18.140625" style="69" customWidth="1"/>
    <col min="12295" max="12295" width="14.42578125" style="69" customWidth="1"/>
    <col min="12296" max="12296" width="10.85546875" style="69" customWidth="1"/>
    <col min="12297" max="12297" width="18.28515625" style="69" customWidth="1"/>
    <col min="12298" max="12298" width="16.42578125" style="69" bestFit="1" customWidth="1"/>
    <col min="12299" max="12299" width="16.140625" style="69" customWidth="1"/>
    <col min="12300" max="12544" width="11.42578125" style="69"/>
    <col min="12545" max="12545" width="29.5703125" style="69" customWidth="1"/>
    <col min="12546" max="12546" width="42.28515625" style="69" customWidth="1"/>
    <col min="12547" max="12547" width="39.5703125" style="69" customWidth="1"/>
    <col min="12548" max="12548" width="37.140625" style="69" customWidth="1"/>
    <col min="12549" max="12549" width="18.28515625" style="69" customWidth="1"/>
    <col min="12550" max="12550" width="18.140625" style="69" customWidth="1"/>
    <col min="12551" max="12551" width="14.42578125" style="69" customWidth="1"/>
    <col min="12552" max="12552" width="10.85546875" style="69" customWidth="1"/>
    <col min="12553" max="12553" width="18.28515625" style="69" customWidth="1"/>
    <col min="12554" max="12554" width="16.42578125" style="69" bestFit="1" customWidth="1"/>
    <col min="12555" max="12555" width="16.140625" style="69" customWidth="1"/>
    <col min="12556" max="12800" width="11.42578125" style="69"/>
    <col min="12801" max="12801" width="29.5703125" style="69" customWidth="1"/>
    <col min="12802" max="12802" width="42.28515625" style="69" customWidth="1"/>
    <col min="12803" max="12803" width="39.5703125" style="69" customWidth="1"/>
    <col min="12804" max="12804" width="37.140625" style="69" customWidth="1"/>
    <col min="12805" max="12805" width="18.28515625" style="69" customWidth="1"/>
    <col min="12806" max="12806" width="18.140625" style="69" customWidth="1"/>
    <col min="12807" max="12807" width="14.42578125" style="69" customWidth="1"/>
    <col min="12808" max="12808" width="10.85546875" style="69" customWidth="1"/>
    <col min="12809" max="12809" width="18.28515625" style="69" customWidth="1"/>
    <col min="12810" max="12810" width="16.42578125" style="69" bestFit="1" customWidth="1"/>
    <col min="12811" max="12811" width="16.140625" style="69" customWidth="1"/>
    <col min="12812" max="13056" width="11.42578125" style="69"/>
    <col min="13057" max="13057" width="29.5703125" style="69" customWidth="1"/>
    <col min="13058" max="13058" width="42.28515625" style="69" customWidth="1"/>
    <col min="13059" max="13059" width="39.5703125" style="69" customWidth="1"/>
    <col min="13060" max="13060" width="37.140625" style="69" customWidth="1"/>
    <col min="13061" max="13061" width="18.28515625" style="69" customWidth="1"/>
    <col min="13062" max="13062" width="18.140625" style="69" customWidth="1"/>
    <col min="13063" max="13063" width="14.42578125" style="69" customWidth="1"/>
    <col min="13064" max="13064" width="10.85546875" style="69" customWidth="1"/>
    <col min="13065" max="13065" width="18.28515625" style="69" customWidth="1"/>
    <col min="13066" max="13066" width="16.42578125" style="69" bestFit="1" customWidth="1"/>
    <col min="13067" max="13067" width="16.140625" style="69" customWidth="1"/>
    <col min="13068" max="13312" width="11.42578125" style="69"/>
    <col min="13313" max="13313" width="29.5703125" style="69" customWidth="1"/>
    <col min="13314" max="13314" width="42.28515625" style="69" customWidth="1"/>
    <col min="13315" max="13315" width="39.5703125" style="69" customWidth="1"/>
    <col min="13316" max="13316" width="37.140625" style="69" customWidth="1"/>
    <col min="13317" max="13317" width="18.28515625" style="69" customWidth="1"/>
    <col min="13318" max="13318" width="18.140625" style="69" customWidth="1"/>
    <col min="13319" max="13319" width="14.42578125" style="69" customWidth="1"/>
    <col min="13320" max="13320" width="10.85546875" style="69" customWidth="1"/>
    <col min="13321" max="13321" width="18.28515625" style="69" customWidth="1"/>
    <col min="13322" max="13322" width="16.42578125" style="69" bestFit="1" customWidth="1"/>
    <col min="13323" max="13323" width="16.140625" style="69" customWidth="1"/>
    <col min="13324" max="13568" width="11.42578125" style="69"/>
    <col min="13569" max="13569" width="29.5703125" style="69" customWidth="1"/>
    <col min="13570" max="13570" width="42.28515625" style="69" customWidth="1"/>
    <col min="13571" max="13571" width="39.5703125" style="69" customWidth="1"/>
    <col min="13572" max="13572" width="37.140625" style="69" customWidth="1"/>
    <col min="13573" max="13573" width="18.28515625" style="69" customWidth="1"/>
    <col min="13574" max="13574" width="18.140625" style="69" customWidth="1"/>
    <col min="13575" max="13575" width="14.42578125" style="69" customWidth="1"/>
    <col min="13576" max="13576" width="10.85546875" style="69" customWidth="1"/>
    <col min="13577" max="13577" width="18.28515625" style="69" customWidth="1"/>
    <col min="13578" max="13578" width="16.42578125" style="69" bestFit="1" customWidth="1"/>
    <col min="13579" max="13579" width="16.140625" style="69" customWidth="1"/>
    <col min="13580" max="13824" width="11.42578125" style="69"/>
    <col min="13825" max="13825" width="29.5703125" style="69" customWidth="1"/>
    <col min="13826" max="13826" width="42.28515625" style="69" customWidth="1"/>
    <col min="13827" max="13827" width="39.5703125" style="69" customWidth="1"/>
    <col min="13828" max="13828" width="37.140625" style="69" customWidth="1"/>
    <col min="13829" max="13829" width="18.28515625" style="69" customWidth="1"/>
    <col min="13830" max="13830" width="18.140625" style="69" customWidth="1"/>
    <col min="13831" max="13831" width="14.42578125" style="69" customWidth="1"/>
    <col min="13832" max="13832" width="10.85546875" style="69" customWidth="1"/>
    <col min="13833" max="13833" width="18.28515625" style="69" customWidth="1"/>
    <col min="13834" max="13834" width="16.42578125" style="69" bestFit="1" customWidth="1"/>
    <col min="13835" max="13835" width="16.140625" style="69" customWidth="1"/>
    <col min="13836" max="14080" width="11.42578125" style="69"/>
    <col min="14081" max="14081" width="29.5703125" style="69" customWidth="1"/>
    <col min="14082" max="14082" width="42.28515625" style="69" customWidth="1"/>
    <col min="14083" max="14083" width="39.5703125" style="69" customWidth="1"/>
    <col min="14084" max="14084" width="37.140625" style="69" customWidth="1"/>
    <col min="14085" max="14085" width="18.28515625" style="69" customWidth="1"/>
    <col min="14086" max="14086" width="18.140625" style="69" customWidth="1"/>
    <col min="14087" max="14087" width="14.42578125" style="69" customWidth="1"/>
    <col min="14088" max="14088" width="10.85546875" style="69" customWidth="1"/>
    <col min="14089" max="14089" width="18.28515625" style="69" customWidth="1"/>
    <col min="14090" max="14090" width="16.42578125" style="69" bestFit="1" customWidth="1"/>
    <col min="14091" max="14091" width="16.140625" style="69" customWidth="1"/>
    <col min="14092" max="14336" width="11.42578125" style="69"/>
    <col min="14337" max="14337" width="29.5703125" style="69" customWidth="1"/>
    <col min="14338" max="14338" width="42.28515625" style="69" customWidth="1"/>
    <col min="14339" max="14339" width="39.5703125" style="69" customWidth="1"/>
    <col min="14340" max="14340" width="37.140625" style="69" customWidth="1"/>
    <col min="14341" max="14341" width="18.28515625" style="69" customWidth="1"/>
    <col min="14342" max="14342" width="18.140625" style="69" customWidth="1"/>
    <col min="14343" max="14343" width="14.42578125" style="69" customWidth="1"/>
    <col min="14344" max="14344" width="10.85546875" style="69" customWidth="1"/>
    <col min="14345" max="14345" width="18.28515625" style="69" customWidth="1"/>
    <col min="14346" max="14346" width="16.42578125" style="69" bestFit="1" customWidth="1"/>
    <col min="14347" max="14347" width="16.140625" style="69" customWidth="1"/>
    <col min="14348" max="14592" width="11.42578125" style="69"/>
    <col min="14593" max="14593" width="29.5703125" style="69" customWidth="1"/>
    <col min="14594" max="14594" width="42.28515625" style="69" customWidth="1"/>
    <col min="14595" max="14595" width="39.5703125" style="69" customWidth="1"/>
    <col min="14596" max="14596" width="37.140625" style="69" customWidth="1"/>
    <col min="14597" max="14597" width="18.28515625" style="69" customWidth="1"/>
    <col min="14598" max="14598" width="18.140625" style="69" customWidth="1"/>
    <col min="14599" max="14599" width="14.42578125" style="69" customWidth="1"/>
    <col min="14600" max="14600" width="10.85546875" style="69" customWidth="1"/>
    <col min="14601" max="14601" width="18.28515625" style="69" customWidth="1"/>
    <col min="14602" max="14602" width="16.42578125" style="69" bestFit="1" customWidth="1"/>
    <col min="14603" max="14603" width="16.140625" style="69" customWidth="1"/>
    <col min="14604" max="14848" width="11.42578125" style="69"/>
    <col min="14849" max="14849" width="29.5703125" style="69" customWidth="1"/>
    <col min="14850" max="14850" width="42.28515625" style="69" customWidth="1"/>
    <col min="14851" max="14851" width="39.5703125" style="69" customWidth="1"/>
    <col min="14852" max="14852" width="37.140625" style="69" customWidth="1"/>
    <col min="14853" max="14853" width="18.28515625" style="69" customWidth="1"/>
    <col min="14854" max="14854" width="18.140625" style="69" customWidth="1"/>
    <col min="14855" max="14855" width="14.42578125" style="69" customWidth="1"/>
    <col min="14856" max="14856" width="10.85546875" style="69" customWidth="1"/>
    <col min="14857" max="14857" width="18.28515625" style="69" customWidth="1"/>
    <col min="14858" max="14858" width="16.42578125" style="69" bestFit="1" customWidth="1"/>
    <col min="14859" max="14859" width="16.140625" style="69" customWidth="1"/>
    <col min="14860" max="15104" width="11.42578125" style="69"/>
    <col min="15105" max="15105" width="29.5703125" style="69" customWidth="1"/>
    <col min="15106" max="15106" width="42.28515625" style="69" customWidth="1"/>
    <col min="15107" max="15107" width="39.5703125" style="69" customWidth="1"/>
    <col min="15108" max="15108" width="37.140625" style="69" customWidth="1"/>
    <col min="15109" max="15109" width="18.28515625" style="69" customWidth="1"/>
    <col min="15110" max="15110" width="18.140625" style="69" customWidth="1"/>
    <col min="15111" max="15111" width="14.42578125" style="69" customWidth="1"/>
    <col min="15112" max="15112" width="10.85546875" style="69" customWidth="1"/>
    <col min="15113" max="15113" width="18.28515625" style="69" customWidth="1"/>
    <col min="15114" max="15114" width="16.42578125" style="69" bestFit="1" customWidth="1"/>
    <col min="15115" max="15115" width="16.140625" style="69" customWidth="1"/>
    <col min="15116" max="15360" width="11.42578125" style="69"/>
    <col min="15361" max="15361" width="29.5703125" style="69" customWidth="1"/>
    <col min="15362" max="15362" width="42.28515625" style="69" customWidth="1"/>
    <col min="15363" max="15363" width="39.5703125" style="69" customWidth="1"/>
    <col min="15364" max="15364" width="37.140625" style="69" customWidth="1"/>
    <col min="15365" max="15365" width="18.28515625" style="69" customWidth="1"/>
    <col min="15366" max="15366" width="18.140625" style="69" customWidth="1"/>
    <col min="15367" max="15367" width="14.42578125" style="69" customWidth="1"/>
    <col min="15368" max="15368" width="10.85546875" style="69" customWidth="1"/>
    <col min="15369" max="15369" width="18.28515625" style="69" customWidth="1"/>
    <col min="15370" max="15370" width="16.42578125" style="69" bestFit="1" customWidth="1"/>
    <col min="15371" max="15371" width="16.140625" style="69" customWidth="1"/>
    <col min="15372" max="15616" width="11.42578125" style="69"/>
    <col min="15617" max="15617" width="29.5703125" style="69" customWidth="1"/>
    <col min="15618" max="15618" width="42.28515625" style="69" customWidth="1"/>
    <col min="15619" max="15619" width="39.5703125" style="69" customWidth="1"/>
    <col min="15620" max="15620" width="37.140625" style="69" customWidth="1"/>
    <col min="15621" max="15621" width="18.28515625" style="69" customWidth="1"/>
    <col min="15622" max="15622" width="18.140625" style="69" customWidth="1"/>
    <col min="15623" max="15623" width="14.42578125" style="69" customWidth="1"/>
    <col min="15624" max="15624" width="10.85546875" style="69" customWidth="1"/>
    <col min="15625" max="15625" width="18.28515625" style="69" customWidth="1"/>
    <col min="15626" max="15626" width="16.42578125" style="69" bestFit="1" customWidth="1"/>
    <col min="15627" max="15627" width="16.140625" style="69" customWidth="1"/>
    <col min="15628" max="15872" width="11.42578125" style="69"/>
    <col min="15873" max="15873" width="29.5703125" style="69" customWidth="1"/>
    <col min="15874" max="15874" width="42.28515625" style="69" customWidth="1"/>
    <col min="15875" max="15875" width="39.5703125" style="69" customWidth="1"/>
    <col min="15876" max="15876" width="37.140625" style="69" customWidth="1"/>
    <col min="15877" max="15877" width="18.28515625" style="69" customWidth="1"/>
    <col min="15878" max="15878" width="18.140625" style="69" customWidth="1"/>
    <col min="15879" max="15879" width="14.42578125" style="69" customWidth="1"/>
    <col min="15880" max="15880" width="10.85546875" style="69" customWidth="1"/>
    <col min="15881" max="15881" width="18.28515625" style="69" customWidth="1"/>
    <col min="15882" max="15882" width="16.42578125" style="69" bestFit="1" customWidth="1"/>
    <col min="15883" max="15883" width="16.140625" style="69" customWidth="1"/>
    <col min="15884" max="16128" width="11.42578125" style="69"/>
    <col min="16129" max="16129" width="29.5703125" style="69" customWidth="1"/>
    <col min="16130" max="16130" width="42.28515625" style="69" customWidth="1"/>
    <col min="16131" max="16131" width="39.5703125" style="69" customWidth="1"/>
    <col min="16132" max="16132" width="37.140625" style="69" customWidth="1"/>
    <col min="16133" max="16133" width="18.28515625" style="69" customWidth="1"/>
    <col min="16134" max="16134" width="18.140625" style="69" customWidth="1"/>
    <col min="16135" max="16135" width="14.42578125" style="69" customWidth="1"/>
    <col min="16136" max="16136" width="10.85546875" style="69" customWidth="1"/>
    <col min="16137" max="16137" width="18.28515625" style="69" customWidth="1"/>
    <col min="16138" max="16138" width="16.42578125" style="69" bestFit="1" customWidth="1"/>
    <col min="16139" max="16139" width="16.140625" style="69" customWidth="1"/>
    <col min="16140" max="16384" width="11.42578125" style="69"/>
  </cols>
  <sheetData>
    <row r="5" spans="1:10" ht="26.25" customHeight="1" x14ac:dyDescent="0.35">
      <c r="B5" s="68"/>
      <c r="C5" s="68"/>
    </row>
    <row r="6" spans="1:10" x14ac:dyDescent="0.35">
      <c r="B6" s="66"/>
      <c r="C6" s="68"/>
      <c r="D6" s="66"/>
      <c r="E6" s="66"/>
      <c r="F6" s="66"/>
      <c r="G6" s="66"/>
      <c r="H6" s="66"/>
      <c r="I6" s="66"/>
      <c r="J6" s="66"/>
    </row>
    <row r="7" spans="1:10" x14ac:dyDescent="0.35">
      <c r="A7" s="209" t="s">
        <v>0</v>
      </c>
      <c r="B7" s="209"/>
      <c r="C7" s="209"/>
      <c r="D7" s="209"/>
      <c r="E7" s="209"/>
      <c r="F7" s="209"/>
      <c r="G7" s="209"/>
      <c r="H7" s="209"/>
      <c r="I7" s="209"/>
      <c r="J7" s="209"/>
    </row>
    <row r="8" spans="1:10" x14ac:dyDescent="0.35">
      <c r="A8" s="209" t="s">
        <v>1</v>
      </c>
      <c r="B8" s="209"/>
      <c r="C8" s="209"/>
      <c r="D8" s="209"/>
      <c r="E8" s="209"/>
      <c r="F8" s="209"/>
      <c r="G8" s="209"/>
      <c r="H8" s="209"/>
      <c r="I8" s="209"/>
      <c r="J8" s="209"/>
    </row>
    <row r="9" spans="1:10" x14ac:dyDescent="0.35">
      <c r="A9" s="210">
        <v>45412</v>
      </c>
      <c r="B9" s="210"/>
      <c r="C9" s="210"/>
      <c r="D9" s="210"/>
      <c r="E9" s="210"/>
      <c r="F9" s="210"/>
      <c r="G9" s="210"/>
      <c r="H9" s="210"/>
      <c r="I9" s="210"/>
      <c r="J9" s="210"/>
    </row>
    <row r="10" spans="1:10" x14ac:dyDescent="0.35">
      <c r="A10" s="210" t="s">
        <v>2</v>
      </c>
      <c r="B10" s="210"/>
      <c r="C10" s="210"/>
      <c r="D10" s="210"/>
      <c r="E10" s="210"/>
      <c r="F10" s="210"/>
      <c r="G10" s="210"/>
      <c r="H10" s="210"/>
      <c r="I10" s="210"/>
      <c r="J10" s="210"/>
    </row>
    <row r="12" spans="1:10" s="68" customFormat="1" ht="35.25" customHeight="1" x14ac:dyDescent="0.35">
      <c r="A12" s="70" t="s">
        <v>3</v>
      </c>
      <c r="B12" s="70" t="s">
        <v>4</v>
      </c>
      <c r="C12" s="70" t="s">
        <v>5</v>
      </c>
      <c r="D12" s="70" t="s">
        <v>6</v>
      </c>
      <c r="E12" s="70" t="s">
        <v>7</v>
      </c>
      <c r="F12" s="70" t="s">
        <v>8</v>
      </c>
      <c r="G12" s="70" t="s">
        <v>9</v>
      </c>
      <c r="H12" s="70" t="s">
        <v>10</v>
      </c>
      <c r="I12" s="70" t="s">
        <v>11</v>
      </c>
      <c r="J12" s="70" t="s">
        <v>12</v>
      </c>
    </row>
    <row r="13" spans="1:10" s="68" customFormat="1" ht="35.25" customHeight="1" x14ac:dyDescent="0.35">
      <c r="A13" s="71" t="s">
        <v>13</v>
      </c>
      <c r="B13" s="72" t="s">
        <v>14</v>
      </c>
      <c r="C13" s="73" t="s">
        <v>15</v>
      </c>
      <c r="D13" s="72" t="s">
        <v>16</v>
      </c>
      <c r="E13" s="74">
        <v>42615</v>
      </c>
      <c r="F13" s="75">
        <v>399998.76</v>
      </c>
      <c r="G13" s="76">
        <v>46387</v>
      </c>
      <c r="H13" s="77">
        <v>0</v>
      </c>
      <c r="I13" s="78">
        <f t="shared" ref="I13:I71" si="0">F13-H13</f>
        <v>399998.76</v>
      </c>
      <c r="J13" s="79" t="s">
        <v>17</v>
      </c>
    </row>
    <row r="14" spans="1:10" s="86" customFormat="1" ht="21" customHeight="1" x14ac:dyDescent="0.25">
      <c r="A14" s="71" t="s">
        <v>18</v>
      </c>
      <c r="B14" s="80" t="s">
        <v>19</v>
      </c>
      <c r="C14" s="81" t="s">
        <v>15</v>
      </c>
      <c r="D14" s="80" t="s">
        <v>20</v>
      </c>
      <c r="E14" s="82">
        <v>41663</v>
      </c>
      <c r="F14" s="83">
        <v>1770</v>
      </c>
      <c r="G14" s="84">
        <v>42004</v>
      </c>
      <c r="H14" s="85">
        <v>0</v>
      </c>
      <c r="I14" s="78">
        <f t="shared" si="0"/>
        <v>1770</v>
      </c>
      <c r="J14" s="79" t="s">
        <v>17</v>
      </c>
    </row>
    <row r="15" spans="1:10" s="86" customFormat="1" ht="21" customHeight="1" x14ac:dyDescent="0.25">
      <c r="A15" s="71" t="s">
        <v>21</v>
      </c>
      <c r="B15" s="87" t="s">
        <v>22</v>
      </c>
      <c r="C15" s="81" t="s">
        <v>23</v>
      </c>
      <c r="D15" s="80" t="s">
        <v>24</v>
      </c>
      <c r="E15" s="82">
        <v>41759</v>
      </c>
      <c r="F15" s="83">
        <v>11294</v>
      </c>
      <c r="G15" s="84">
        <v>42004</v>
      </c>
      <c r="H15" s="85">
        <v>0</v>
      </c>
      <c r="I15" s="78">
        <f t="shared" si="0"/>
        <v>11294</v>
      </c>
      <c r="J15" s="79" t="s">
        <v>17</v>
      </c>
    </row>
    <row r="16" spans="1:10" s="86" customFormat="1" ht="21" customHeight="1" x14ac:dyDescent="0.25">
      <c r="A16" s="71" t="s">
        <v>25</v>
      </c>
      <c r="B16" s="87" t="s">
        <v>22</v>
      </c>
      <c r="C16" s="81" t="s">
        <v>23</v>
      </c>
      <c r="D16" s="80" t="s">
        <v>26</v>
      </c>
      <c r="E16" s="82">
        <v>41851</v>
      </c>
      <c r="F16" s="83">
        <v>15679.3</v>
      </c>
      <c r="G16" s="84">
        <v>42004</v>
      </c>
      <c r="H16" s="85">
        <v>0</v>
      </c>
      <c r="I16" s="78">
        <f t="shared" si="0"/>
        <v>15679.3</v>
      </c>
      <c r="J16" s="79" t="s">
        <v>17</v>
      </c>
    </row>
    <row r="17" spans="1:10" s="86" customFormat="1" ht="21" customHeight="1" x14ac:dyDescent="0.25">
      <c r="A17" s="71" t="s">
        <v>25</v>
      </c>
      <c r="B17" s="87" t="s">
        <v>22</v>
      </c>
      <c r="C17" s="81" t="s">
        <v>23</v>
      </c>
      <c r="D17" s="80" t="s">
        <v>27</v>
      </c>
      <c r="E17" s="82">
        <v>41944</v>
      </c>
      <c r="F17" s="83">
        <v>16241.04</v>
      </c>
      <c r="G17" s="84">
        <v>42004</v>
      </c>
      <c r="H17" s="85">
        <v>0</v>
      </c>
      <c r="I17" s="78">
        <f t="shared" si="0"/>
        <v>16241.04</v>
      </c>
      <c r="J17" s="79" t="s">
        <v>17</v>
      </c>
    </row>
    <row r="18" spans="1:10" s="86" customFormat="1" ht="21" customHeight="1" x14ac:dyDescent="0.25">
      <c r="A18" s="71" t="s">
        <v>21</v>
      </c>
      <c r="B18" s="87" t="s">
        <v>22</v>
      </c>
      <c r="C18" s="81" t="s">
        <v>23</v>
      </c>
      <c r="D18" s="80" t="s">
        <v>28</v>
      </c>
      <c r="E18" s="82">
        <v>42035</v>
      </c>
      <c r="F18" s="83">
        <v>9023.2999999999993</v>
      </c>
      <c r="G18" s="84">
        <v>42369</v>
      </c>
      <c r="H18" s="85">
        <v>0</v>
      </c>
      <c r="I18" s="78">
        <f t="shared" si="0"/>
        <v>9023.2999999999993</v>
      </c>
      <c r="J18" s="79" t="s">
        <v>17</v>
      </c>
    </row>
    <row r="19" spans="1:10" s="86" customFormat="1" ht="21" customHeight="1" x14ac:dyDescent="0.25">
      <c r="A19" s="71" t="s">
        <v>18</v>
      </c>
      <c r="B19" s="80" t="s">
        <v>19</v>
      </c>
      <c r="C19" s="81" t="s">
        <v>15</v>
      </c>
      <c r="D19" s="80" t="s">
        <v>29</v>
      </c>
      <c r="E19" s="82">
        <v>42051</v>
      </c>
      <c r="F19" s="83">
        <v>10030</v>
      </c>
      <c r="G19" s="84">
        <v>42369</v>
      </c>
      <c r="H19" s="85">
        <v>0</v>
      </c>
      <c r="I19" s="78">
        <f t="shared" si="0"/>
        <v>10030</v>
      </c>
      <c r="J19" s="79" t="s">
        <v>17</v>
      </c>
    </row>
    <row r="20" spans="1:10" s="86" customFormat="1" ht="21" customHeight="1" x14ac:dyDescent="0.25">
      <c r="A20" s="71" t="s">
        <v>18</v>
      </c>
      <c r="B20" s="80" t="s">
        <v>19</v>
      </c>
      <c r="C20" s="81" t="s">
        <v>15</v>
      </c>
      <c r="D20" s="80" t="s">
        <v>30</v>
      </c>
      <c r="E20" s="82">
        <v>42055</v>
      </c>
      <c r="F20" s="83">
        <v>47790</v>
      </c>
      <c r="G20" s="84">
        <v>42369</v>
      </c>
      <c r="H20" s="85">
        <v>0</v>
      </c>
      <c r="I20" s="78">
        <f t="shared" si="0"/>
        <v>47790</v>
      </c>
      <c r="J20" s="79" t="s">
        <v>17</v>
      </c>
    </row>
    <row r="21" spans="1:10" s="86" customFormat="1" ht="21" customHeight="1" x14ac:dyDescent="0.25">
      <c r="A21" s="71" t="s">
        <v>18</v>
      </c>
      <c r="B21" s="80" t="s">
        <v>19</v>
      </c>
      <c r="C21" s="81" t="s">
        <v>15</v>
      </c>
      <c r="D21" s="80" t="s">
        <v>31</v>
      </c>
      <c r="E21" s="82">
        <v>42055</v>
      </c>
      <c r="F21" s="83">
        <v>24780</v>
      </c>
      <c r="G21" s="84">
        <v>42369</v>
      </c>
      <c r="H21" s="85">
        <v>0</v>
      </c>
      <c r="I21" s="78">
        <f t="shared" si="0"/>
        <v>24780</v>
      </c>
      <c r="J21" s="79" t="s">
        <v>17</v>
      </c>
    </row>
    <row r="22" spans="1:10" s="86" customFormat="1" ht="21" customHeight="1" x14ac:dyDescent="0.25">
      <c r="A22" s="71" t="s">
        <v>18</v>
      </c>
      <c r="B22" s="80" t="s">
        <v>19</v>
      </c>
      <c r="C22" s="81" t="s">
        <v>15</v>
      </c>
      <c r="D22" s="80" t="s">
        <v>32</v>
      </c>
      <c r="E22" s="82">
        <v>42055</v>
      </c>
      <c r="F22" s="83">
        <v>58292</v>
      </c>
      <c r="G22" s="84">
        <v>42369</v>
      </c>
      <c r="H22" s="85">
        <v>0</v>
      </c>
      <c r="I22" s="78">
        <f t="shared" si="0"/>
        <v>58292</v>
      </c>
      <c r="J22" s="79" t="s">
        <v>17</v>
      </c>
    </row>
    <row r="23" spans="1:10" s="86" customFormat="1" ht="21" customHeight="1" x14ac:dyDescent="0.25">
      <c r="A23" s="71" t="s">
        <v>33</v>
      </c>
      <c r="B23" s="80" t="s">
        <v>34</v>
      </c>
      <c r="C23" s="81" t="s">
        <v>35</v>
      </c>
      <c r="D23" s="80" t="s">
        <v>36</v>
      </c>
      <c r="E23" s="82">
        <v>42060</v>
      </c>
      <c r="F23" s="83">
        <v>24242.39</v>
      </c>
      <c r="G23" s="84">
        <v>42369</v>
      </c>
      <c r="H23" s="85">
        <v>0</v>
      </c>
      <c r="I23" s="78">
        <f t="shared" si="0"/>
        <v>24242.39</v>
      </c>
      <c r="J23" s="79" t="s">
        <v>17</v>
      </c>
    </row>
    <row r="24" spans="1:10" s="86" customFormat="1" ht="21" customHeight="1" x14ac:dyDescent="0.25">
      <c r="A24" s="71" t="s">
        <v>25</v>
      </c>
      <c r="B24" s="87" t="s">
        <v>22</v>
      </c>
      <c r="C24" s="81" t="s">
        <v>23</v>
      </c>
      <c r="D24" s="80" t="s">
        <v>37</v>
      </c>
      <c r="E24" s="82">
        <v>42063</v>
      </c>
      <c r="F24" s="83">
        <v>9780</v>
      </c>
      <c r="G24" s="84">
        <v>42369</v>
      </c>
      <c r="H24" s="85">
        <v>0</v>
      </c>
      <c r="I24" s="78">
        <f t="shared" si="0"/>
        <v>9780</v>
      </c>
      <c r="J24" s="79" t="s">
        <v>17</v>
      </c>
    </row>
    <row r="25" spans="1:10" s="86" customFormat="1" ht="21" customHeight="1" x14ac:dyDescent="0.25">
      <c r="A25" s="71" t="s">
        <v>38</v>
      </c>
      <c r="B25" s="80" t="s">
        <v>39</v>
      </c>
      <c r="C25" s="81" t="s">
        <v>35</v>
      </c>
      <c r="D25" s="80" t="s">
        <v>40</v>
      </c>
      <c r="E25" s="82">
        <v>42068</v>
      </c>
      <c r="F25" s="83">
        <v>1600</v>
      </c>
      <c r="G25" s="84">
        <v>42369</v>
      </c>
      <c r="H25" s="85">
        <v>0</v>
      </c>
      <c r="I25" s="78">
        <f t="shared" si="0"/>
        <v>1600</v>
      </c>
      <c r="J25" s="79" t="s">
        <v>17</v>
      </c>
    </row>
    <row r="26" spans="1:10" s="86" customFormat="1" ht="21" customHeight="1" x14ac:dyDescent="0.25">
      <c r="A26" s="71" t="s">
        <v>18</v>
      </c>
      <c r="B26" s="80" t="s">
        <v>19</v>
      </c>
      <c r="C26" s="81" t="s">
        <v>15</v>
      </c>
      <c r="D26" s="80" t="s">
        <v>41</v>
      </c>
      <c r="E26" s="82">
        <v>42073</v>
      </c>
      <c r="F26" s="83">
        <v>164728</v>
      </c>
      <c r="G26" s="84">
        <v>42369</v>
      </c>
      <c r="H26" s="85">
        <v>0</v>
      </c>
      <c r="I26" s="78">
        <f t="shared" si="0"/>
        <v>164728</v>
      </c>
      <c r="J26" s="79" t="s">
        <v>17</v>
      </c>
    </row>
    <row r="27" spans="1:10" s="86" customFormat="1" ht="21" customHeight="1" x14ac:dyDescent="0.25">
      <c r="A27" s="71" t="s">
        <v>33</v>
      </c>
      <c r="B27" s="80" t="s">
        <v>34</v>
      </c>
      <c r="C27" s="81" t="s">
        <v>42</v>
      </c>
      <c r="D27" s="80" t="s">
        <v>43</v>
      </c>
      <c r="E27" s="82">
        <v>42081</v>
      </c>
      <c r="F27" s="83">
        <v>62040.86</v>
      </c>
      <c r="G27" s="84">
        <v>42369</v>
      </c>
      <c r="H27" s="85">
        <v>0</v>
      </c>
      <c r="I27" s="78">
        <f t="shared" si="0"/>
        <v>62040.86</v>
      </c>
      <c r="J27" s="79" t="s">
        <v>17</v>
      </c>
    </row>
    <row r="28" spans="1:10" s="86" customFormat="1" ht="21" customHeight="1" x14ac:dyDescent="0.25">
      <c r="A28" s="71" t="s">
        <v>44</v>
      </c>
      <c r="B28" s="80" t="s">
        <v>45</v>
      </c>
      <c r="C28" s="81" t="s">
        <v>46</v>
      </c>
      <c r="D28" s="80" t="s">
        <v>47</v>
      </c>
      <c r="E28" s="82">
        <v>42081</v>
      </c>
      <c r="F28" s="83">
        <v>83796.52</v>
      </c>
      <c r="G28" s="84">
        <v>42369</v>
      </c>
      <c r="H28" s="85">
        <v>0</v>
      </c>
      <c r="I28" s="78">
        <f t="shared" si="0"/>
        <v>83796.52</v>
      </c>
      <c r="J28" s="79" t="s">
        <v>17</v>
      </c>
    </row>
    <row r="29" spans="1:10" s="86" customFormat="1" ht="21" customHeight="1" x14ac:dyDescent="0.25">
      <c r="A29" s="71" t="s">
        <v>44</v>
      </c>
      <c r="B29" s="80" t="s">
        <v>45</v>
      </c>
      <c r="C29" s="81" t="s">
        <v>15</v>
      </c>
      <c r="D29" s="80" t="s">
        <v>48</v>
      </c>
      <c r="E29" s="82">
        <v>42084</v>
      </c>
      <c r="F29" s="83">
        <v>55719.6</v>
      </c>
      <c r="G29" s="84">
        <v>42369</v>
      </c>
      <c r="H29" s="85">
        <v>0</v>
      </c>
      <c r="I29" s="78">
        <f t="shared" si="0"/>
        <v>55719.6</v>
      </c>
      <c r="J29" s="79" t="s">
        <v>17</v>
      </c>
    </row>
    <row r="30" spans="1:10" s="86" customFormat="1" ht="21" customHeight="1" x14ac:dyDescent="0.25">
      <c r="A30" s="71" t="s">
        <v>18</v>
      </c>
      <c r="B30" s="80" t="s">
        <v>19</v>
      </c>
      <c r="C30" s="81" t="s">
        <v>15</v>
      </c>
      <c r="D30" s="80" t="s">
        <v>49</v>
      </c>
      <c r="E30" s="82">
        <v>42086</v>
      </c>
      <c r="F30" s="83">
        <v>116088.4</v>
      </c>
      <c r="G30" s="84">
        <v>42369</v>
      </c>
      <c r="H30" s="85">
        <v>0</v>
      </c>
      <c r="I30" s="78">
        <f t="shared" si="0"/>
        <v>116088.4</v>
      </c>
      <c r="J30" s="79" t="s">
        <v>17</v>
      </c>
    </row>
    <row r="31" spans="1:10" s="86" customFormat="1" ht="21" customHeight="1" x14ac:dyDescent="0.25">
      <c r="A31" s="71" t="s">
        <v>38</v>
      </c>
      <c r="B31" s="80" t="s">
        <v>39</v>
      </c>
      <c r="C31" s="81" t="s">
        <v>35</v>
      </c>
      <c r="D31" s="80" t="s">
        <v>50</v>
      </c>
      <c r="E31" s="82">
        <v>42087</v>
      </c>
      <c r="F31" s="83">
        <v>1800</v>
      </c>
      <c r="G31" s="84">
        <v>42369</v>
      </c>
      <c r="H31" s="85">
        <v>0</v>
      </c>
      <c r="I31" s="78">
        <f t="shared" si="0"/>
        <v>1800</v>
      </c>
      <c r="J31" s="79" t="s">
        <v>17</v>
      </c>
    </row>
    <row r="32" spans="1:10" s="86" customFormat="1" ht="21" customHeight="1" x14ac:dyDescent="0.25">
      <c r="A32" s="71" t="s">
        <v>21</v>
      </c>
      <c r="B32" s="87" t="s">
        <v>22</v>
      </c>
      <c r="C32" s="81" t="s">
        <v>23</v>
      </c>
      <c r="D32" s="80" t="s">
        <v>51</v>
      </c>
      <c r="E32" s="82">
        <v>42094</v>
      </c>
      <c r="F32" s="83">
        <v>12881.5</v>
      </c>
      <c r="G32" s="84">
        <v>42369</v>
      </c>
      <c r="H32" s="85">
        <v>0</v>
      </c>
      <c r="I32" s="78">
        <f t="shared" si="0"/>
        <v>12881.5</v>
      </c>
      <c r="J32" s="79" t="s">
        <v>17</v>
      </c>
    </row>
    <row r="33" spans="1:10" s="86" customFormat="1" ht="21" customHeight="1" x14ac:dyDescent="0.25">
      <c r="A33" s="71" t="s">
        <v>21</v>
      </c>
      <c r="B33" s="87" t="s">
        <v>22</v>
      </c>
      <c r="C33" s="81" t="s">
        <v>23</v>
      </c>
      <c r="D33" s="80" t="s">
        <v>52</v>
      </c>
      <c r="E33" s="82">
        <v>42094</v>
      </c>
      <c r="F33" s="83">
        <v>13330</v>
      </c>
      <c r="G33" s="84">
        <v>42369</v>
      </c>
      <c r="H33" s="85">
        <v>0</v>
      </c>
      <c r="I33" s="78">
        <f t="shared" si="0"/>
        <v>13330</v>
      </c>
      <c r="J33" s="79" t="s">
        <v>17</v>
      </c>
    </row>
    <row r="34" spans="1:10" s="86" customFormat="1" ht="21" customHeight="1" x14ac:dyDescent="0.25">
      <c r="A34" s="71" t="s">
        <v>21</v>
      </c>
      <c r="B34" s="87" t="s">
        <v>22</v>
      </c>
      <c r="C34" s="81" t="s">
        <v>23</v>
      </c>
      <c r="D34" s="80" t="s">
        <v>53</v>
      </c>
      <c r="E34" s="82">
        <v>42155</v>
      </c>
      <c r="F34" s="83">
        <v>18995</v>
      </c>
      <c r="G34" s="84">
        <v>42369</v>
      </c>
      <c r="H34" s="85">
        <v>0</v>
      </c>
      <c r="I34" s="78">
        <f t="shared" si="0"/>
        <v>18995</v>
      </c>
      <c r="J34" s="79" t="s">
        <v>17</v>
      </c>
    </row>
    <row r="35" spans="1:10" s="86" customFormat="1" ht="21" customHeight="1" x14ac:dyDescent="0.25">
      <c r="A35" s="71" t="s">
        <v>25</v>
      </c>
      <c r="B35" s="87" t="s">
        <v>22</v>
      </c>
      <c r="C35" s="81" t="s">
        <v>23</v>
      </c>
      <c r="D35" s="80" t="s">
        <v>54</v>
      </c>
      <c r="E35" s="82">
        <v>42156</v>
      </c>
      <c r="F35" s="83">
        <v>12438</v>
      </c>
      <c r="G35" s="84">
        <v>42369</v>
      </c>
      <c r="H35" s="85">
        <v>0</v>
      </c>
      <c r="I35" s="78">
        <f t="shared" si="0"/>
        <v>12438</v>
      </c>
      <c r="J35" s="79" t="s">
        <v>17</v>
      </c>
    </row>
    <row r="36" spans="1:10" s="86" customFormat="1" ht="21" customHeight="1" x14ac:dyDescent="0.25">
      <c r="A36" s="71" t="s">
        <v>55</v>
      </c>
      <c r="B36" s="80" t="s">
        <v>56</v>
      </c>
      <c r="C36" s="81" t="s">
        <v>57</v>
      </c>
      <c r="D36" s="80" t="s">
        <v>58</v>
      </c>
      <c r="E36" s="82">
        <v>42164</v>
      </c>
      <c r="F36" s="83">
        <v>4720</v>
      </c>
      <c r="G36" s="84">
        <v>42369</v>
      </c>
      <c r="H36" s="85">
        <v>0</v>
      </c>
      <c r="I36" s="78">
        <f t="shared" si="0"/>
        <v>4720</v>
      </c>
      <c r="J36" s="79" t="s">
        <v>17</v>
      </c>
    </row>
    <row r="37" spans="1:10" s="86" customFormat="1" ht="21" customHeight="1" x14ac:dyDescent="0.25">
      <c r="A37" s="71" t="s">
        <v>55</v>
      </c>
      <c r="B37" s="80" t="s">
        <v>56</v>
      </c>
      <c r="C37" s="81" t="s">
        <v>57</v>
      </c>
      <c r="D37" s="80" t="s">
        <v>59</v>
      </c>
      <c r="E37" s="82">
        <v>42164</v>
      </c>
      <c r="F37" s="83">
        <v>23246</v>
      </c>
      <c r="G37" s="84">
        <v>42369</v>
      </c>
      <c r="H37" s="85">
        <v>0</v>
      </c>
      <c r="I37" s="78">
        <f t="shared" si="0"/>
        <v>23246</v>
      </c>
      <c r="J37" s="79" t="s">
        <v>17</v>
      </c>
    </row>
    <row r="38" spans="1:10" s="86" customFormat="1" ht="21" customHeight="1" x14ac:dyDescent="0.25">
      <c r="A38" s="71" t="s">
        <v>55</v>
      </c>
      <c r="B38" s="80" t="s">
        <v>56</v>
      </c>
      <c r="C38" s="81" t="s">
        <v>57</v>
      </c>
      <c r="D38" s="80" t="s">
        <v>60</v>
      </c>
      <c r="E38" s="82">
        <v>42167</v>
      </c>
      <c r="F38" s="83">
        <v>32951.5</v>
      </c>
      <c r="G38" s="84">
        <v>42369</v>
      </c>
      <c r="H38" s="85">
        <v>0</v>
      </c>
      <c r="I38" s="78">
        <f t="shared" si="0"/>
        <v>32951.5</v>
      </c>
      <c r="J38" s="79" t="s">
        <v>17</v>
      </c>
    </row>
    <row r="39" spans="1:10" s="86" customFormat="1" ht="21" customHeight="1" x14ac:dyDescent="0.25">
      <c r="A39" s="71" t="s">
        <v>21</v>
      </c>
      <c r="B39" s="87" t="s">
        <v>22</v>
      </c>
      <c r="C39" s="81" t="s">
        <v>23</v>
      </c>
      <c r="D39" s="80" t="s">
        <v>61</v>
      </c>
      <c r="E39" s="82">
        <v>42185</v>
      </c>
      <c r="F39" s="83">
        <v>30635</v>
      </c>
      <c r="G39" s="84">
        <v>42369</v>
      </c>
      <c r="H39" s="85">
        <v>0</v>
      </c>
      <c r="I39" s="78">
        <f t="shared" si="0"/>
        <v>30635</v>
      </c>
      <c r="J39" s="79" t="s">
        <v>17</v>
      </c>
    </row>
    <row r="40" spans="1:10" s="86" customFormat="1" ht="21" customHeight="1" x14ac:dyDescent="0.25">
      <c r="A40" s="71" t="s">
        <v>21</v>
      </c>
      <c r="B40" s="87" t="s">
        <v>22</v>
      </c>
      <c r="C40" s="81" t="s">
        <v>23</v>
      </c>
      <c r="D40" s="80" t="s">
        <v>62</v>
      </c>
      <c r="E40" s="82">
        <v>42185</v>
      </c>
      <c r="F40" s="83">
        <v>11469.75</v>
      </c>
      <c r="G40" s="84">
        <v>42369</v>
      </c>
      <c r="H40" s="85">
        <v>0</v>
      </c>
      <c r="I40" s="78">
        <f t="shared" si="0"/>
        <v>11469.75</v>
      </c>
      <c r="J40" s="79" t="s">
        <v>17</v>
      </c>
    </row>
    <row r="41" spans="1:10" s="86" customFormat="1" ht="21" customHeight="1" x14ac:dyDescent="0.25">
      <c r="A41" s="71" t="s">
        <v>33</v>
      </c>
      <c r="B41" s="80" t="s">
        <v>34</v>
      </c>
      <c r="C41" s="81" t="s">
        <v>42</v>
      </c>
      <c r="D41" s="80" t="s">
        <v>63</v>
      </c>
      <c r="E41" s="82">
        <v>42187</v>
      </c>
      <c r="F41" s="83">
        <v>39152.400000000001</v>
      </c>
      <c r="G41" s="84">
        <v>42369</v>
      </c>
      <c r="H41" s="85">
        <v>0</v>
      </c>
      <c r="I41" s="78">
        <f t="shared" si="0"/>
        <v>39152.400000000001</v>
      </c>
      <c r="J41" s="79" t="s">
        <v>17</v>
      </c>
    </row>
    <row r="42" spans="1:10" s="86" customFormat="1" ht="21" customHeight="1" x14ac:dyDescent="0.25">
      <c r="A42" s="71" t="s">
        <v>55</v>
      </c>
      <c r="B42" s="80" t="s">
        <v>56</v>
      </c>
      <c r="C42" s="81" t="str">
        <f>VLOOKUP(B42,'[1]cuentas por pagar Sept. 2022'!A61:I365,2,FALSE)</f>
        <v>MEDIO MOTOR</v>
      </c>
      <c r="D42" s="80" t="s">
        <v>64</v>
      </c>
      <c r="E42" s="82">
        <v>42198</v>
      </c>
      <c r="F42" s="83">
        <v>119681.5</v>
      </c>
      <c r="G42" s="84">
        <v>42369</v>
      </c>
      <c r="H42" s="85">
        <v>0</v>
      </c>
      <c r="I42" s="78">
        <f t="shared" si="0"/>
        <v>119681.5</v>
      </c>
      <c r="J42" s="79" t="s">
        <v>17</v>
      </c>
    </row>
    <row r="43" spans="1:10" s="86" customFormat="1" ht="21" customHeight="1" x14ac:dyDescent="0.25">
      <c r="A43" s="71" t="s">
        <v>33</v>
      </c>
      <c r="B43" s="80" t="s">
        <v>34</v>
      </c>
      <c r="C43" s="81" t="s">
        <v>42</v>
      </c>
      <c r="D43" s="80" t="s">
        <v>65</v>
      </c>
      <c r="E43" s="82">
        <v>42219</v>
      </c>
      <c r="F43" s="83">
        <v>84324.01</v>
      </c>
      <c r="G43" s="84">
        <v>42369</v>
      </c>
      <c r="H43" s="85">
        <v>0</v>
      </c>
      <c r="I43" s="78">
        <f t="shared" si="0"/>
        <v>84324.01</v>
      </c>
      <c r="J43" s="79" t="s">
        <v>17</v>
      </c>
    </row>
    <row r="44" spans="1:10" s="86" customFormat="1" ht="21" customHeight="1" x14ac:dyDescent="0.25">
      <c r="A44" s="71" t="s">
        <v>55</v>
      </c>
      <c r="B44" s="80" t="s">
        <v>56</v>
      </c>
      <c r="C44" s="81" t="s">
        <v>57</v>
      </c>
      <c r="D44" s="80" t="s">
        <v>51</v>
      </c>
      <c r="E44" s="82">
        <v>42223</v>
      </c>
      <c r="F44" s="83">
        <v>88500</v>
      </c>
      <c r="G44" s="84">
        <v>42369</v>
      </c>
      <c r="H44" s="85">
        <v>0</v>
      </c>
      <c r="I44" s="78">
        <f t="shared" si="0"/>
        <v>88500</v>
      </c>
      <c r="J44" s="79" t="s">
        <v>17</v>
      </c>
    </row>
    <row r="45" spans="1:10" s="86" customFormat="1" ht="21" customHeight="1" x14ac:dyDescent="0.25">
      <c r="A45" s="71" t="s">
        <v>55</v>
      </c>
      <c r="B45" s="80" t="s">
        <v>56</v>
      </c>
      <c r="C45" s="81" t="s">
        <v>57</v>
      </c>
      <c r="D45" s="80" t="s">
        <v>66</v>
      </c>
      <c r="E45" s="82">
        <v>42223</v>
      </c>
      <c r="F45" s="83">
        <v>41300</v>
      </c>
      <c r="G45" s="84">
        <v>42369</v>
      </c>
      <c r="H45" s="85">
        <v>0</v>
      </c>
      <c r="I45" s="78">
        <f t="shared" si="0"/>
        <v>41300</v>
      </c>
      <c r="J45" s="79" t="s">
        <v>17</v>
      </c>
    </row>
    <row r="46" spans="1:10" s="86" customFormat="1" ht="21" customHeight="1" x14ac:dyDescent="0.25">
      <c r="A46" s="71" t="s">
        <v>33</v>
      </c>
      <c r="B46" s="80" t="s">
        <v>34</v>
      </c>
      <c r="C46" s="81" t="s">
        <v>42</v>
      </c>
      <c r="D46" s="80" t="s">
        <v>67</v>
      </c>
      <c r="E46" s="82">
        <v>42261</v>
      </c>
      <c r="F46" s="83">
        <v>3152.96</v>
      </c>
      <c r="G46" s="84">
        <v>42369</v>
      </c>
      <c r="H46" s="85">
        <v>0</v>
      </c>
      <c r="I46" s="78">
        <f t="shared" si="0"/>
        <v>3152.96</v>
      </c>
      <c r="J46" s="79" t="s">
        <v>17</v>
      </c>
    </row>
    <row r="47" spans="1:10" s="86" customFormat="1" ht="21" customHeight="1" x14ac:dyDescent="0.25">
      <c r="A47" s="71" t="s">
        <v>68</v>
      </c>
      <c r="B47" s="80" t="s">
        <v>69</v>
      </c>
      <c r="C47" s="81" t="str">
        <f>VLOOKUP(B47,'[1]cuentas por pagar Sept. 2022'!A13:I317,2,FALSE)</f>
        <v>USO HABIT. Y ALMUERZO</v>
      </c>
      <c r="D47" s="80" t="s">
        <v>70</v>
      </c>
      <c r="E47" s="82">
        <v>42307</v>
      </c>
      <c r="F47" s="83">
        <v>704150</v>
      </c>
      <c r="G47" s="84">
        <v>42369</v>
      </c>
      <c r="H47" s="85">
        <v>0</v>
      </c>
      <c r="I47" s="78">
        <f t="shared" si="0"/>
        <v>704150</v>
      </c>
      <c r="J47" s="79" t="s">
        <v>17</v>
      </c>
    </row>
    <row r="48" spans="1:10" s="86" customFormat="1" ht="21" customHeight="1" x14ac:dyDescent="0.25">
      <c r="A48" s="71" t="s">
        <v>68</v>
      </c>
      <c r="B48" s="80" t="s">
        <v>69</v>
      </c>
      <c r="C48" s="81" t="str">
        <f>VLOOKUP(B48,'[1]cuentas por pagar Sept. 2022'!A14:I318,2,FALSE)</f>
        <v>USO HABIT. Y ALMUERZO</v>
      </c>
      <c r="D48" s="80" t="s">
        <v>71</v>
      </c>
      <c r="E48" s="82">
        <v>42327</v>
      </c>
      <c r="F48" s="83">
        <v>11290</v>
      </c>
      <c r="G48" s="84">
        <v>42369</v>
      </c>
      <c r="H48" s="85">
        <v>0</v>
      </c>
      <c r="I48" s="78">
        <f t="shared" si="0"/>
        <v>11290</v>
      </c>
      <c r="J48" s="79" t="s">
        <v>17</v>
      </c>
    </row>
    <row r="49" spans="1:10" s="86" customFormat="1" ht="21" customHeight="1" x14ac:dyDescent="0.25">
      <c r="A49" s="71" t="s">
        <v>72</v>
      </c>
      <c r="B49" s="80" t="s">
        <v>73</v>
      </c>
      <c r="C49" s="81" t="s">
        <v>74</v>
      </c>
      <c r="D49" s="80" t="s">
        <v>75</v>
      </c>
      <c r="E49" s="82">
        <v>42367</v>
      </c>
      <c r="F49" s="83">
        <v>103840</v>
      </c>
      <c r="G49" s="84">
        <v>42369</v>
      </c>
      <c r="H49" s="85">
        <v>0</v>
      </c>
      <c r="I49" s="78">
        <f t="shared" si="0"/>
        <v>103840</v>
      </c>
      <c r="J49" s="79" t="s">
        <v>17</v>
      </c>
    </row>
    <row r="50" spans="1:10" s="86" customFormat="1" ht="21" customHeight="1" x14ac:dyDescent="0.25">
      <c r="A50" s="71" t="s">
        <v>76</v>
      </c>
      <c r="B50" s="80" t="s">
        <v>77</v>
      </c>
      <c r="C50" s="81" t="s">
        <v>78</v>
      </c>
      <c r="D50" s="80" t="s">
        <v>79</v>
      </c>
      <c r="E50" s="82">
        <v>42480</v>
      </c>
      <c r="F50" s="83">
        <v>37760</v>
      </c>
      <c r="G50" s="84">
        <v>42735</v>
      </c>
      <c r="H50" s="85">
        <v>0</v>
      </c>
      <c r="I50" s="78">
        <f t="shared" si="0"/>
        <v>37760</v>
      </c>
      <c r="J50" s="79" t="s">
        <v>17</v>
      </c>
    </row>
    <row r="51" spans="1:10" s="86" customFormat="1" ht="21" customHeight="1" x14ac:dyDescent="0.25">
      <c r="A51" s="71" t="s">
        <v>80</v>
      </c>
      <c r="B51" s="80" t="s">
        <v>81</v>
      </c>
      <c r="C51" s="81" t="s">
        <v>82</v>
      </c>
      <c r="D51" s="80" t="s">
        <v>83</v>
      </c>
      <c r="E51" s="82">
        <v>42504</v>
      </c>
      <c r="F51" s="83">
        <v>2242</v>
      </c>
      <c r="G51" s="84">
        <v>42735</v>
      </c>
      <c r="H51" s="85">
        <v>0</v>
      </c>
      <c r="I51" s="78">
        <f t="shared" si="0"/>
        <v>2242</v>
      </c>
      <c r="J51" s="79" t="s">
        <v>17</v>
      </c>
    </row>
    <row r="52" spans="1:10" s="86" customFormat="1" ht="21" customHeight="1" x14ac:dyDescent="0.25">
      <c r="A52" s="71" t="s">
        <v>38</v>
      </c>
      <c r="B52" s="80" t="s">
        <v>39</v>
      </c>
      <c r="C52" s="81" t="s">
        <v>35</v>
      </c>
      <c r="D52" s="80" t="s">
        <v>84</v>
      </c>
      <c r="E52" s="82">
        <v>42522</v>
      </c>
      <c r="F52" s="83">
        <v>1800</v>
      </c>
      <c r="G52" s="84">
        <v>42735</v>
      </c>
      <c r="H52" s="85">
        <v>0</v>
      </c>
      <c r="I52" s="78">
        <f t="shared" si="0"/>
        <v>1800</v>
      </c>
      <c r="J52" s="79" t="s">
        <v>17</v>
      </c>
    </row>
    <row r="53" spans="1:10" s="86" customFormat="1" ht="21" customHeight="1" x14ac:dyDescent="0.25">
      <c r="A53" s="71" t="s">
        <v>80</v>
      </c>
      <c r="B53" s="80" t="s">
        <v>81</v>
      </c>
      <c r="C53" s="81" t="s">
        <v>85</v>
      </c>
      <c r="D53" s="80" t="s">
        <v>86</v>
      </c>
      <c r="E53" s="82">
        <v>42570</v>
      </c>
      <c r="F53" s="83">
        <v>31388</v>
      </c>
      <c r="G53" s="84">
        <v>42735</v>
      </c>
      <c r="H53" s="85">
        <v>0</v>
      </c>
      <c r="I53" s="78">
        <f t="shared" si="0"/>
        <v>31388</v>
      </c>
      <c r="J53" s="79" t="s">
        <v>17</v>
      </c>
    </row>
    <row r="54" spans="1:10" s="86" customFormat="1" ht="21" customHeight="1" x14ac:dyDescent="0.25">
      <c r="A54" s="71" t="s">
        <v>76</v>
      </c>
      <c r="B54" s="80" t="s">
        <v>77</v>
      </c>
      <c r="C54" s="81" t="s">
        <v>78</v>
      </c>
      <c r="D54" s="80" t="s">
        <v>87</v>
      </c>
      <c r="E54" s="82">
        <v>42582</v>
      </c>
      <c r="F54" s="83">
        <v>56638.82</v>
      </c>
      <c r="G54" s="84">
        <v>42735</v>
      </c>
      <c r="H54" s="85">
        <v>0</v>
      </c>
      <c r="I54" s="78">
        <f t="shared" si="0"/>
        <v>56638.82</v>
      </c>
      <c r="J54" s="79" t="s">
        <v>17</v>
      </c>
    </row>
    <row r="55" spans="1:10" s="86" customFormat="1" ht="21" customHeight="1" x14ac:dyDescent="0.25">
      <c r="A55" s="71" t="s">
        <v>88</v>
      </c>
      <c r="B55" s="80" t="s">
        <v>89</v>
      </c>
      <c r="C55" s="81" t="str">
        <f>VLOOKUP(B55,'[1]cuentas por pagar Sept. 2022'!A15:I319,2,FALSE)</f>
        <v>ARCHIVO VERTICAL</v>
      </c>
      <c r="D55" s="80" t="s">
        <v>90</v>
      </c>
      <c r="E55" s="82">
        <v>42601</v>
      </c>
      <c r="F55" s="83">
        <v>101612.16</v>
      </c>
      <c r="G55" s="84">
        <v>42735</v>
      </c>
      <c r="H55" s="85">
        <v>0</v>
      </c>
      <c r="I55" s="78">
        <f t="shared" si="0"/>
        <v>101612.16</v>
      </c>
      <c r="J55" s="79" t="s">
        <v>17</v>
      </c>
    </row>
    <row r="56" spans="1:10" s="86" customFormat="1" ht="21" customHeight="1" x14ac:dyDescent="0.25">
      <c r="A56" s="71" t="s">
        <v>91</v>
      </c>
      <c r="B56" s="80" t="s">
        <v>92</v>
      </c>
      <c r="C56" s="81" t="str">
        <f>VLOOKUP(B56,'[1]cuentas por pagar Sept. 2022'!A28:I332,2,FALSE)</f>
        <v>EQUIPO DE OFICINA</v>
      </c>
      <c r="D56" s="80" t="s">
        <v>93</v>
      </c>
      <c r="E56" s="82">
        <v>42620</v>
      </c>
      <c r="F56" s="83">
        <v>10240</v>
      </c>
      <c r="G56" s="84">
        <v>42735</v>
      </c>
      <c r="H56" s="85">
        <v>0</v>
      </c>
      <c r="I56" s="78">
        <f t="shared" si="0"/>
        <v>10240</v>
      </c>
      <c r="J56" s="79" t="s">
        <v>17</v>
      </c>
    </row>
    <row r="57" spans="1:10" s="86" customFormat="1" ht="21" customHeight="1" x14ac:dyDescent="0.25">
      <c r="A57" s="71" t="s">
        <v>94</v>
      </c>
      <c r="B57" s="80" t="s">
        <v>95</v>
      </c>
      <c r="C57" s="81" t="str">
        <f>VLOOKUP(B57,'[1]cuentas por pagar Sept. 2022'!A56:I360,2,FALSE)</f>
        <v>PLATO Y DISCO FRICCION</v>
      </c>
      <c r="D57" s="80" t="s">
        <v>96</v>
      </c>
      <c r="E57" s="82">
        <v>42626</v>
      </c>
      <c r="F57" s="83">
        <v>18800.23</v>
      </c>
      <c r="G57" s="84">
        <v>42735</v>
      </c>
      <c r="H57" s="85">
        <v>0</v>
      </c>
      <c r="I57" s="78">
        <f t="shared" si="0"/>
        <v>18800.23</v>
      </c>
      <c r="J57" s="79" t="s">
        <v>17</v>
      </c>
    </row>
    <row r="58" spans="1:10" s="86" customFormat="1" ht="21" customHeight="1" x14ac:dyDescent="0.25">
      <c r="A58" s="71" t="s">
        <v>97</v>
      </c>
      <c r="B58" s="80" t="s">
        <v>98</v>
      </c>
      <c r="C58" s="81" t="s">
        <v>99</v>
      </c>
      <c r="D58" s="80" t="s">
        <v>100</v>
      </c>
      <c r="E58" s="82">
        <v>42626</v>
      </c>
      <c r="F58" s="83">
        <v>19942</v>
      </c>
      <c r="G58" s="84">
        <v>42735</v>
      </c>
      <c r="H58" s="85">
        <v>0</v>
      </c>
      <c r="I58" s="78">
        <f t="shared" si="0"/>
        <v>19942</v>
      </c>
      <c r="J58" s="79" t="s">
        <v>17</v>
      </c>
    </row>
    <row r="59" spans="1:10" s="86" customFormat="1" ht="39.75" customHeight="1" x14ac:dyDescent="0.25">
      <c r="A59" s="71" t="s">
        <v>80</v>
      </c>
      <c r="B59" s="80" t="s">
        <v>81</v>
      </c>
      <c r="C59" s="81" t="s">
        <v>101</v>
      </c>
      <c r="D59" s="80" t="s">
        <v>102</v>
      </c>
      <c r="E59" s="82">
        <v>42627</v>
      </c>
      <c r="F59" s="83">
        <v>126507.8</v>
      </c>
      <c r="G59" s="84">
        <v>42735</v>
      </c>
      <c r="H59" s="85">
        <v>0</v>
      </c>
      <c r="I59" s="78">
        <f t="shared" si="0"/>
        <v>126507.8</v>
      </c>
      <c r="J59" s="79" t="s">
        <v>17</v>
      </c>
    </row>
    <row r="60" spans="1:10" s="86" customFormat="1" ht="20.25" customHeight="1" x14ac:dyDescent="0.25">
      <c r="A60" s="71" t="s">
        <v>97</v>
      </c>
      <c r="B60" s="80" t="s">
        <v>103</v>
      </c>
      <c r="C60" s="81" t="s">
        <v>104</v>
      </c>
      <c r="D60" s="80" t="s">
        <v>105</v>
      </c>
      <c r="E60" s="82">
        <v>42627</v>
      </c>
      <c r="F60" s="83">
        <v>18585</v>
      </c>
      <c r="G60" s="84">
        <v>42735</v>
      </c>
      <c r="H60" s="85">
        <v>0</v>
      </c>
      <c r="I60" s="78">
        <f t="shared" si="0"/>
        <v>18585</v>
      </c>
      <c r="J60" s="79" t="s">
        <v>17</v>
      </c>
    </row>
    <row r="61" spans="1:10" s="86" customFormat="1" ht="20.25" customHeight="1" x14ac:dyDescent="0.25">
      <c r="A61" s="71">
        <v>101014334</v>
      </c>
      <c r="B61" s="80" t="s">
        <v>106</v>
      </c>
      <c r="C61" s="81" t="s">
        <v>107</v>
      </c>
      <c r="D61" s="80" t="s">
        <v>108</v>
      </c>
      <c r="E61" s="82">
        <v>42628</v>
      </c>
      <c r="F61" s="83">
        <v>259977.60000000001</v>
      </c>
      <c r="G61" s="84">
        <v>42735</v>
      </c>
      <c r="H61" s="85">
        <v>0</v>
      </c>
      <c r="I61" s="78">
        <f t="shared" si="0"/>
        <v>259977.60000000001</v>
      </c>
      <c r="J61" s="79" t="s">
        <v>17</v>
      </c>
    </row>
    <row r="62" spans="1:10" s="86" customFormat="1" ht="20.25" customHeight="1" x14ac:dyDescent="0.25">
      <c r="A62" s="71" t="s">
        <v>109</v>
      </c>
      <c r="B62" s="80" t="s">
        <v>98</v>
      </c>
      <c r="C62" s="81" t="s">
        <v>110</v>
      </c>
      <c r="D62" s="80" t="s">
        <v>111</v>
      </c>
      <c r="E62" s="82">
        <v>42628</v>
      </c>
      <c r="F62" s="83">
        <v>17700</v>
      </c>
      <c r="G62" s="84">
        <v>42735</v>
      </c>
      <c r="H62" s="85">
        <v>0</v>
      </c>
      <c r="I62" s="78">
        <f t="shared" si="0"/>
        <v>17700</v>
      </c>
      <c r="J62" s="79" t="s">
        <v>17</v>
      </c>
    </row>
    <row r="63" spans="1:10" s="86" customFormat="1" ht="21" customHeight="1" x14ac:dyDescent="0.25">
      <c r="A63" s="71" t="s">
        <v>112</v>
      </c>
      <c r="B63" s="87" t="s">
        <v>113</v>
      </c>
      <c r="C63" s="81" t="s">
        <v>114</v>
      </c>
      <c r="D63" s="80" t="s">
        <v>115</v>
      </c>
      <c r="E63" s="82">
        <v>42702</v>
      </c>
      <c r="F63" s="83">
        <v>128952</v>
      </c>
      <c r="G63" s="84">
        <v>42735</v>
      </c>
      <c r="H63" s="85">
        <v>0</v>
      </c>
      <c r="I63" s="78">
        <f t="shared" si="0"/>
        <v>128952</v>
      </c>
      <c r="J63" s="79" t="s">
        <v>17</v>
      </c>
    </row>
    <row r="64" spans="1:10" s="86" customFormat="1" ht="21" customHeight="1" x14ac:dyDescent="0.25">
      <c r="A64" s="71" t="s">
        <v>116</v>
      </c>
      <c r="B64" s="80" t="s">
        <v>117</v>
      </c>
      <c r="C64" s="81" t="str">
        <f>VLOOKUP(B64,'[1]cuentas por pagar Sept. 2022'!A47:I351,2,FALSE)</f>
        <v>MATERIALES DE OFICINA</v>
      </c>
      <c r="D64" s="80" t="s">
        <v>118</v>
      </c>
      <c r="E64" s="82">
        <v>42861</v>
      </c>
      <c r="F64" s="83">
        <v>432888.9</v>
      </c>
      <c r="G64" s="84">
        <v>43100</v>
      </c>
      <c r="H64" s="85">
        <v>0</v>
      </c>
      <c r="I64" s="78">
        <f t="shared" si="0"/>
        <v>432888.9</v>
      </c>
      <c r="J64" s="79" t="s">
        <v>17</v>
      </c>
    </row>
    <row r="65" spans="1:10" s="86" customFormat="1" ht="21" customHeight="1" x14ac:dyDescent="0.25">
      <c r="A65" s="71" t="s">
        <v>119</v>
      </c>
      <c r="B65" s="80" t="s">
        <v>120</v>
      </c>
      <c r="C65" s="81" t="str">
        <f>VLOOKUP(B65,'[1]cuentas por pagar Sept. 2022'!A38:I342,2,FALSE)</f>
        <v>REPARACION DE AIRE</v>
      </c>
      <c r="D65" s="80" t="s">
        <v>121</v>
      </c>
      <c r="E65" s="82">
        <v>42958</v>
      </c>
      <c r="F65" s="83">
        <v>94205.3</v>
      </c>
      <c r="G65" s="84">
        <v>43100</v>
      </c>
      <c r="H65" s="85">
        <v>0</v>
      </c>
      <c r="I65" s="78">
        <f t="shared" si="0"/>
        <v>94205.3</v>
      </c>
      <c r="J65" s="79" t="s">
        <v>17</v>
      </c>
    </row>
    <row r="66" spans="1:10" s="86" customFormat="1" ht="21" customHeight="1" x14ac:dyDescent="0.25">
      <c r="A66" s="71" t="s">
        <v>122</v>
      </c>
      <c r="B66" s="80" t="s">
        <v>123</v>
      </c>
      <c r="C66" s="81" t="s">
        <v>124</v>
      </c>
      <c r="D66" s="80" t="s">
        <v>125</v>
      </c>
      <c r="E66" s="82">
        <v>43634</v>
      </c>
      <c r="F66" s="83">
        <v>5705.3</v>
      </c>
      <c r="G66" s="84">
        <v>43830</v>
      </c>
      <c r="H66" s="85">
        <v>0</v>
      </c>
      <c r="I66" s="78">
        <f t="shared" si="0"/>
        <v>5705.3</v>
      </c>
      <c r="J66" s="79" t="s">
        <v>17</v>
      </c>
    </row>
    <row r="67" spans="1:10" s="86" customFormat="1" ht="32.25" customHeight="1" x14ac:dyDescent="0.25">
      <c r="A67" s="71" t="s">
        <v>122</v>
      </c>
      <c r="B67" s="80" t="s">
        <v>126</v>
      </c>
      <c r="C67" s="81" t="s">
        <v>124</v>
      </c>
      <c r="D67" s="80" t="s">
        <v>127</v>
      </c>
      <c r="E67" s="82">
        <v>43635</v>
      </c>
      <c r="F67" s="83">
        <v>7955.91</v>
      </c>
      <c r="G67" s="84">
        <v>43830</v>
      </c>
      <c r="H67" s="85">
        <v>0</v>
      </c>
      <c r="I67" s="78">
        <f t="shared" si="0"/>
        <v>7955.91</v>
      </c>
      <c r="J67" s="79" t="s">
        <v>17</v>
      </c>
    </row>
    <row r="68" spans="1:10" s="86" customFormat="1" ht="38.25" customHeight="1" x14ac:dyDescent="0.25">
      <c r="A68" s="71" t="s">
        <v>128</v>
      </c>
      <c r="B68" s="80" t="s">
        <v>129</v>
      </c>
      <c r="C68" s="81" t="s">
        <v>15</v>
      </c>
      <c r="D68" s="71">
        <v>16103</v>
      </c>
      <c r="E68" s="82">
        <v>43829</v>
      </c>
      <c r="F68" s="83">
        <v>12000</v>
      </c>
      <c r="G68" s="84">
        <v>43830</v>
      </c>
      <c r="H68" s="85">
        <v>0</v>
      </c>
      <c r="I68" s="78">
        <f t="shared" si="0"/>
        <v>12000</v>
      </c>
      <c r="J68" s="79" t="s">
        <v>17</v>
      </c>
    </row>
    <row r="69" spans="1:10" s="86" customFormat="1" ht="29.25" customHeight="1" x14ac:dyDescent="0.25">
      <c r="A69" s="71" t="s">
        <v>130</v>
      </c>
      <c r="B69" s="80" t="s">
        <v>131</v>
      </c>
      <c r="C69" s="81" t="str">
        <f>VLOOKUP(B69,'[1]cuentas por pagar Sept. 2022'!A37:I341,2,FALSE)</f>
        <v>ALQUILER</v>
      </c>
      <c r="D69" s="71">
        <v>100869379</v>
      </c>
      <c r="E69" s="88" t="s">
        <v>132</v>
      </c>
      <c r="F69" s="83">
        <v>2176823.88</v>
      </c>
      <c r="G69" s="89" t="s">
        <v>133</v>
      </c>
      <c r="H69" s="85">
        <v>0</v>
      </c>
      <c r="I69" s="78">
        <f t="shared" si="0"/>
        <v>2176823.88</v>
      </c>
      <c r="J69" s="79" t="s">
        <v>17</v>
      </c>
    </row>
    <row r="70" spans="1:10" s="86" customFormat="1" ht="29.25" customHeight="1" x14ac:dyDescent="0.25">
      <c r="A70" s="71" t="s">
        <v>134</v>
      </c>
      <c r="B70" s="80" t="s">
        <v>135</v>
      </c>
      <c r="C70" s="81" t="s">
        <v>136</v>
      </c>
      <c r="D70" s="80" t="s">
        <v>137</v>
      </c>
      <c r="E70" s="88" t="s">
        <v>133</v>
      </c>
      <c r="F70" s="83">
        <v>204968</v>
      </c>
      <c r="G70" s="89" t="s">
        <v>133</v>
      </c>
      <c r="H70" s="85">
        <v>0</v>
      </c>
      <c r="I70" s="78">
        <f t="shared" si="0"/>
        <v>204968</v>
      </c>
      <c r="J70" s="79" t="s">
        <v>17</v>
      </c>
    </row>
    <row r="71" spans="1:10" s="86" customFormat="1" ht="34.5" customHeight="1" x14ac:dyDescent="0.25">
      <c r="A71" s="71" t="s">
        <v>138</v>
      </c>
      <c r="B71" s="80" t="s">
        <v>139</v>
      </c>
      <c r="C71" s="81" t="s">
        <v>140</v>
      </c>
      <c r="D71" s="80" t="s">
        <v>141</v>
      </c>
      <c r="E71" s="88" t="s">
        <v>133</v>
      </c>
      <c r="F71" s="83">
        <v>143370</v>
      </c>
      <c r="G71" s="89" t="s">
        <v>133</v>
      </c>
      <c r="H71" s="85">
        <v>0</v>
      </c>
      <c r="I71" s="78">
        <f t="shared" si="0"/>
        <v>143370</v>
      </c>
      <c r="J71" s="79" t="s">
        <v>17</v>
      </c>
    </row>
    <row r="72" spans="1:10" s="86" customFormat="1" ht="34.5" customHeight="1" thickBot="1" x14ac:dyDescent="0.3">
      <c r="A72" s="90"/>
      <c r="B72" s="91"/>
      <c r="C72" s="92"/>
      <c r="D72" s="91"/>
      <c r="E72" s="93"/>
      <c r="F72" s="94">
        <f>SUM(F13:F71)</f>
        <v>6380814.6899999995</v>
      </c>
      <c r="G72" s="95"/>
      <c r="H72" s="96"/>
      <c r="I72" s="97">
        <f>SUM(I13:I71)</f>
        <v>6380814.6899999995</v>
      </c>
      <c r="J72" s="98"/>
    </row>
    <row r="73" spans="1:10" s="86" customFormat="1" ht="34.5" customHeight="1" thickTop="1" x14ac:dyDescent="0.25">
      <c r="A73" s="71"/>
      <c r="B73" s="80"/>
      <c r="C73" s="81"/>
      <c r="D73" s="80"/>
      <c r="E73" s="88"/>
      <c r="F73" s="99"/>
      <c r="G73" s="99"/>
      <c r="H73" s="85"/>
      <c r="I73" s="78"/>
      <c r="J73" s="79"/>
    </row>
    <row r="74" spans="1:10" s="86" customFormat="1" ht="21" customHeight="1" x14ac:dyDescent="0.25">
      <c r="A74" s="71">
        <v>411000476</v>
      </c>
      <c r="B74" s="80" t="s">
        <v>143</v>
      </c>
      <c r="C74" s="81" t="s">
        <v>144</v>
      </c>
      <c r="D74" s="80" t="s">
        <v>145</v>
      </c>
      <c r="E74" s="100">
        <v>44958</v>
      </c>
      <c r="F74" s="101">
        <v>5550</v>
      </c>
      <c r="G74" s="84">
        <v>45291</v>
      </c>
      <c r="H74" s="85">
        <v>0</v>
      </c>
      <c r="I74" s="78">
        <f t="shared" ref="I74:I75" si="1">F74-H74</f>
        <v>5550</v>
      </c>
      <c r="J74" s="79" t="s">
        <v>142</v>
      </c>
    </row>
    <row r="75" spans="1:10" s="86" customFormat="1" ht="21" customHeight="1" x14ac:dyDescent="0.25">
      <c r="A75" s="71">
        <v>411000476</v>
      </c>
      <c r="B75" s="80" t="s">
        <v>143</v>
      </c>
      <c r="C75" s="81" t="s">
        <v>144</v>
      </c>
      <c r="D75" s="80" t="s">
        <v>146</v>
      </c>
      <c r="E75" s="100">
        <v>45110</v>
      </c>
      <c r="F75" s="101">
        <v>5550</v>
      </c>
      <c r="G75" s="84">
        <v>45291</v>
      </c>
      <c r="H75" s="85">
        <v>0</v>
      </c>
      <c r="I75" s="78">
        <f t="shared" si="1"/>
        <v>5550</v>
      </c>
      <c r="J75" s="79" t="s">
        <v>142</v>
      </c>
    </row>
    <row r="76" spans="1:10" s="86" customFormat="1" ht="21" customHeight="1" x14ac:dyDescent="0.25">
      <c r="A76" s="71">
        <v>411000476</v>
      </c>
      <c r="B76" s="80" t="s">
        <v>143</v>
      </c>
      <c r="C76" s="81" t="s">
        <v>144</v>
      </c>
      <c r="D76" s="80" t="s">
        <v>147</v>
      </c>
      <c r="E76" s="100">
        <v>45019</v>
      </c>
      <c r="F76" s="101">
        <v>5550</v>
      </c>
      <c r="G76" s="84">
        <v>45291</v>
      </c>
      <c r="H76" s="85">
        <v>0</v>
      </c>
      <c r="I76" s="78">
        <f>F76-H76</f>
        <v>5550</v>
      </c>
      <c r="J76" s="79" t="s">
        <v>142</v>
      </c>
    </row>
    <row r="77" spans="1:10" s="86" customFormat="1" ht="74.25" customHeight="1" x14ac:dyDescent="0.25">
      <c r="A77" s="71">
        <v>131023711</v>
      </c>
      <c r="B77" s="80" t="s">
        <v>158</v>
      </c>
      <c r="C77" s="81" t="s">
        <v>159</v>
      </c>
      <c r="D77" s="80" t="s">
        <v>160</v>
      </c>
      <c r="E77" s="100">
        <v>45266</v>
      </c>
      <c r="F77" s="101">
        <v>961428.6</v>
      </c>
      <c r="G77" s="84">
        <v>45657</v>
      </c>
      <c r="H77" s="85">
        <v>0</v>
      </c>
      <c r="I77" s="78">
        <f t="shared" ref="I77:I84" si="2">F77-H77</f>
        <v>961428.6</v>
      </c>
      <c r="J77" s="79" t="s">
        <v>142</v>
      </c>
    </row>
    <row r="78" spans="1:10" s="86" customFormat="1" ht="79.5" customHeight="1" x14ac:dyDescent="0.25">
      <c r="A78" s="71">
        <v>131023711</v>
      </c>
      <c r="B78" s="80" t="s">
        <v>158</v>
      </c>
      <c r="C78" s="81" t="s">
        <v>159</v>
      </c>
      <c r="D78" s="80" t="s">
        <v>161</v>
      </c>
      <c r="E78" s="100">
        <v>45089</v>
      </c>
      <c r="F78" s="101">
        <v>588219.5</v>
      </c>
      <c r="G78" s="84">
        <v>45657</v>
      </c>
      <c r="H78" s="85">
        <v>0</v>
      </c>
      <c r="I78" s="78">
        <f t="shared" si="2"/>
        <v>588219.5</v>
      </c>
      <c r="J78" s="79" t="s">
        <v>142</v>
      </c>
    </row>
    <row r="79" spans="1:10" s="86" customFormat="1" ht="102" customHeight="1" x14ac:dyDescent="0.25">
      <c r="A79" s="71">
        <v>117277269</v>
      </c>
      <c r="B79" s="80" t="s">
        <v>162</v>
      </c>
      <c r="C79" s="81" t="s">
        <v>35</v>
      </c>
      <c r="D79" s="80" t="s">
        <v>157</v>
      </c>
      <c r="E79" s="100">
        <v>45259</v>
      </c>
      <c r="F79" s="101">
        <v>41300</v>
      </c>
      <c r="G79" s="84">
        <v>45291</v>
      </c>
      <c r="H79" s="85">
        <v>0</v>
      </c>
      <c r="I79" s="78">
        <f t="shared" si="2"/>
        <v>41300</v>
      </c>
      <c r="J79" s="79" t="s">
        <v>142</v>
      </c>
    </row>
    <row r="80" spans="1:10" s="86" customFormat="1" ht="21" customHeight="1" x14ac:dyDescent="0.25">
      <c r="A80" s="71">
        <v>417000172</v>
      </c>
      <c r="B80" s="80" t="s">
        <v>175</v>
      </c>
      <c r="C80" s="81" t="s">
        <v>144</v>
      </c>
      <c r="D80" s="80" t="s">
        <v>176</v>
      </c>
      <c r="E80" s="100">
        <v>45294</v>
      </c>
      <c r="F80" s="83">
        <v>2500</v>
      </c>
      <c r="G80" s="84">
        <v>45657</v>
      </c>
      <c r="H80" s="85">
        <v>0</v>
      </c>
      <c r="I80" s="78">
        <f t="shared" ref="I80:I81" si="3">F80-H80</f>
        <v>2500</v>
      </c>
      <c r="J80" s="79" t="s">
        <v>142</v>
      </c>
    </row>
    <row r="81" spans="1:11" s="86" customFormat="1" ht="21" customHeight="1" x14ac:dyDescent="0.25">
      <c r="A81" s="71">
        <v>417000172</v>
      </c>
      <c r="B81" s="80" t="s">
        <v>175</v>
      </c>
      <c r="C81" s="81" t="s">
        <v>144</v>
      </c>
      <c r="D81" s="80" t="s">
        <v>190</v>
      </c>
      <c r="E81" s="100">
        <v>45325</v>
      </c>
      <c r="F81" s="83">
        <v>2500</v>
      </c>
      <c r="G81" s="84">
        <v>46022</v>
      </c>
      <c r="H81" s="85">
        <v>0</v>
      </c>
      <c r="I81" s="78">
        <f t="shared" si="3"/>
        <v>2500</v>
      </c>
      <c r="J81" s="79" t="s">
        <v>142</v>
      </c>
    </row>
    <row r="82" spans="1:11" s="86" customFormat="1" ht="21" customHeight="1" x14ac:dyDescent="0.25">
      <c r="A82" s="71">
        <v>4700234067</v>
      </c>
      <c r="B82" s="80" t="s">
        <v>181</v>
      </c>
      <c r="C82" s="81" t="s">
        <v>182</v>
      </c>
      <c r="D82" s="80" t="s">
        <v>193</v>
      </c>
      <c r="E82" s="100">
        <v>45204</v>
      </c>
      <c r="F82" s="83">
        <f>400000+40000+40000</f>
        <v>480000</v>
      </c>
      <c r="G82" s="84">
        <v>45657</v>
      </c>
      <c r="H82" s="85">
        <v>0</v>
      </c>
      <c r="I82" s="78">
        <f t="shared" si="2"/>
        <v>480000</v>
      </c>
      <c r="J82" s="79" t="s">
        <v>142</v>
      </c>
    </row>
    <row r="83" spans="1:11" s="86" customFormat="1" ht="102" customHeight="1" x14ac:dyDescent="0.25">
      <c r="A83" s="102" t="s">
        <v>208</v>
      </c>
      <c r="B83" s="80" t="s">
        <v>209</v>
      </c>
      <c r="C83" s="81" t="s">
        <v>182</v>
      </c>
      <c r="D83" s="103" t="s">
        <v>210</v>
      </c>
      <c r="E83" s="100" t="s">
        <v>225</v>
      </c>
      <c r="F83" s="83">
        <f>31411.6*6</f>
        <v>188469.59999999998</v>
      </c>
      <c r="G83" s="84">
        <v>45657</v>
      </c>
      <c r="H83" s="85">
        <v>0</v>
      </c>
      <c r="I83" s="78">
        <f t="shared" si="2"/>
        <v>188469.59999999998</v>
      </c>
      <c r="J83" s="121" t="s">
        <v>212</v>
      </c>
    </row>
    <row r="84" spans="1:11" s="86" customFormat="1" ht="21" customHeight="1" x14ac:dyDescent="0.25">
      <c r="A84" s="71">
        <v>122021523</v>
      </c>
      <c r="B84" s="80" t="s">
        <v>194</v>
      </c>
      <c r="C84" s="81" t="s">
        <v>195</v>
      </c>
      <c r="D84" s="80" t="s">
        <v>196</v>
      </c>
      <c r="E84" s="100" t="s">
        <v>197</v>
      </c>
      <c r="F84" s="83">
        <v>5140</v>
      </c>
      <c r="G84" s="84">
        <v>46022</v>
      </c>
      <c r="H84" s="85">
        <v>0</v>
      </c>
      <c r="I84" s="78">
        <f t="shared" si="2"/>
        <v>5140</v>
      </c>
      <c r="J84" s="79" t="s">
        <v>142</v>
      </c>
    </row>
    <row r="85" spans="1:11" s="86" customFormat="1" ht="21" customHeight="1" x14ac:dyDescent="0.25">
      <c r="A85" s="71">
        <v>101014334</v>
      </c>
      <c r="B85" s="80" t="s">
        <v>202</v>
      </c>
      <c r="C85" s="81" t="s">
        <v>203</v>
      </c>
      <c r="D85" s="80" t="s">
        <v>204</v>
      </c>
      <c r="E85" s="100">
        <v>45294</v>
      </c>
      <c r="F85" s="83">
        <v>6900</v>
      </c>
      <c r="G85" s="84">
        <v>45657</v>
      </c>
      <c r="H85" s="85">
        <v>0</v>
      </c>
      <c r="I85" s="78">
        <f>F85-H85</f>
        <v>6900</v>
      </c>
      <c r="J85" s="79" t="s">
        <v>142</v>
      </c>
    </row>
    <row r="86" spans="1:11" s="86" customFormat="1" ht="58.5" customHeight="1" x14ac:dyDescent="0.25">
      <c r="A86" s="71">
        <v>401500973</v>
      </c>
      <c r="B86" s="80" t="s">
        <v>213</v>
      </c>
      <c r="C86" s="81" t="s">
        <v>35</v>
      </c>
      <c r="D86" s="103" t="s">
        <v>214</v>
      </c>
      <c r="E86" s="100">
        <v>45371</v>
      </c>
      <c r="F86" s="83">
        <v>90000</v>
      </c>
      <c r="G86" s="84">
        <v>46022</v>
      </c>
      <c r="H86" s="85">
        <v>0</v>
      </c>
      <c r="I86" s="78">
        <f>F86-H86</f>
        <v>90000</v>
      </c>
      <c r="J86" s="79" t="s">
        <v>142</v>
      </c>
    </row>
    <row r="87" spans="1:11" s="86" customFormat="1" ht="21" customHeight="1" x14ac:dyDescent="0.35">
      <c r="A87" s="218" t="s">
        <v>148</v>
      </c>
      <c r="B87" s="219"/>
      <c r="C87" s="219"/>
      <c r="D87" s="219"/>
      <c r="E87" s="220"/>
      <c r="F87" s="104">
        <f>SUM(F74:F86)</f>
        <v>2383107.7000000002</v>
      </c>
      <c r="G87" s="104"/>
      <c r="H87" s="105"/>
      <c r="I87" s="106">
        <f>SUM(I74:I86)</f>
        <v>2383107.7000000002</v>
      </c>
      <c r="J87" s="107"/>
    </row>
    <row r="88" spans="1:11" s="86" customFormat="1" ht="21" customHeight="1" x14ac:dyDescent="0.5">
      <c r="A88" s="221" t="s">
        <v>149</v>
      </c>
      <c r="B88" s="221"/>
      <c r="C88" s="221"/>
      <c r="D88" s="221"/>
      <c r="E88" s="221"/>
      <c r="F88" s="108">
        <f>F72+F87</f>
        <v>8763922.3900000006</v>
      </c>
      <c r="G88" s="108"/>
      <c r="H88" s="105"/>
      <c r="I88" s="109">
        <f>I72+I87</f>
        <v>8763922.3900000006</v>
      </c>
      <c r="J88" s="107"/>
    </row>
    <row r="89" spans="1:11" s="86" customFormat="1" ht="21" customHeight="1" x14ac:dyDescent="0.35">
      <c r="A89" s="110"/>
      <c r="B89" s="111"/>
      <c r="C89" s="111"/>
      <c r="D89" s="216"/>
      <c r="E89" s="216"/>
      <c r="F89" s="68"/>
      <c r="G89" s="68"/>
      <c r="H89" s="68"/>
      <c r="I89" s="68"/>
      <c r="J89" s="68"/>
    </row>
    <row r="90" spans="1:11" s="86" customFormat="1" ht="21" customHeight="1" x14ac:dyDescent="0.35">
      <c r="B90" s="215" t="s">
        <v>211</v>
      </c>
      <c r="C90" s="215"/>
      <c r="D90" s="113"/>
      <c r="E90" s="69"/>
      <c r="F90" s="69"/>
      <c r="G90" s="114"/>
      <c r="H90" s="114"/>
      <c r="I90" s="68"/>
      <c r="J90" s="68"/>
      <c r="K90" s="68"/>
    </row>
    <row r="91" spans="1:11" s="86" customFormat="1" ht="21" customHeight="1" x14ac:dyDescent="0.35">
      <c r="B91" s="215"/>
      <c r="C91" s="215"/>
      <c r="D91" s="119"/>
      <c r="E91" s="69"/>
      <c r="F91" s="69"/>
      <c r="G91" s="69"/>
      <c r="H91" s="69"/>
      <c r="I91" s="68"/>
      <c r="J91" s="68"/>
      <c r="K91" s="68"/>
    </row>
    <row r="92" spans="1:11" s="86" customFormat="1" ht="21" customHeight="1" x14ac:dyDescent="0.35">
      <c r="B92" s="215"/>
      <c r="C92" s="215"/>
      <c r="D92" s="119"/>
      <c r="E92" s="69"/>
      <c r="F92" s="69"/>
      <c r="G92" s="69"/>
      <c r="H92" s="69"/>
      <c r="I92" s="68"/>
      <c r="J92" s="68"/>
      <c r="K92" s="68"/>
    </row>
    <row r="93" spans="1:11" s="86" customFormat="1" ht="21" customHeight="1" x14ac:dyDescent="0.35">
      <c r="B93" s="120"/>
      <c r="C93" s="120"/>
      <c r="D93" s="119"/>
      <c r="E93" s="69"/>
      <c r="F93" s="69"/>
      <c r="G93" s="69"/>
      <c r="H93" s="69"/>
      <c r="I93" s="69"/>
      <c r="J93" s="69"/>
      <c r="K93" s="69"/>
    </row>
    <row r="94" spans="1:11" s="86" customFormat="1" ht="21" customHeight="1" x14ac:dyDescent="0.35">
      <c r="B94" s="120"/>
      <c r="C94" s="120"/>
      <c r="D94" s="111"/>
      <c r="E94" s="69"/>
      <c r="F94" s="69"/>
      <c r="G94" s="68"/>
      <c r="H94" s="68"/>
      <c r="I94" s="69"/>
      <c r="J94" s="69"/>
      <c r="K94" s="69"/>
    </row>
    <row r="95" spans="1:11" s="86" customFormat="1" ht="21" customHeight="1" x14ac:dyDescent="0.35">
      <c r="B95" s="110"/>
      <c r="C95" s="111"/>
      <c r="D95" s="111"/>
      <c r="E95" s="216" t="s">
        <v>152</v>
      </c>
      <c r="F95" s="216"/>
      <c r="G95" s="68"/>
      <c r="H95" s="68"/>
      <c r="I95" s="68"/>
      <c r="J95" s="68"/>
      <c r="K95" s="68"/>
    </row>
    <row r="96" spans="1:11" s="86" customFormat="1" ht="21" customHeight="1" x14ac:dyDescent="0.35">
      <c r="B96" s="110"/>
      <c r="C96" s="111"/>
      <c r="D96" s="111"/>
      <c r="E96" s="209" t="s">
        <v>153</v>
      </c>
      <c r="F96" s="209"/>
      <c r="G96" s="68"/>
      <c r="H96" s="68"/>
      <c r="I96" s="68"/>
      <c r="J96" s="68"/>
      <c r="K96" s="68"/>
    </row>
    <row r="97" spans="1:11" s="86" customFormat="1" ht="21" customHeight="1" x14ac:dyDescent="0.35">
      <c r="B97" s="112"/>
      <c r="C97" s="69"/>
      <c r="D97" s="113"/>
      <c r="E97" s="69"/>
      <c r="F97" s="69"/>
      <c r="G97" s="69"/>
      <c r="H97" s="69"/>
      <c r="I97" s="217"/>
      <c r="J97" s="209"/>
      <c r="K97" s="209"/>
    </row>
    <row r="98" spans="1:11" s="86" customFormat="1" ht="21" customHeight="1" x14ac:dyDescent="0.35">
      <c r="B98" s="112"/>
      <c r="C98" s="69"/>
      <c r="D98" s="113"/>
      <c r="E98" s="69"/>
      <c r="F98" s="69"/>
      <c r="G98" s="69"/>
      <c r="H98" s="69"/>
      <c r="I98" s="69"/>
      <c r="J98" s="69"/>
      <c r="K98" s="69"/>
    </row>
    <row r="99" spans="1:11" s="86" customFormat="1" ht="21" customHeight="1" x14ac:dyDescent="0.35">
      <c r="B99" s="112"/>
      <c r="C99" s="69"/>
      <c r="D99" s="113"/>
      <c r="E99" s="69"/>
      <c r="F99" s="69"/>
      <c r="G99" s="68"/>
      <c r="H99" s="68"/>
      <c r="I99" s="69"/>
      <c r="J99" s="69"/>
      <c r="K99" s="69"/>
    </row>
    <row r="100" spans="1:11" s="86" customFormat="1" ht="24.75" customHeight="1" x14ac:dyDescent="0.35">
      <c r="A100" s="112"/>
      <c r="B100" s="69"/>
      <c r="C100" s="113"/>
      <c r="D100" s="69"/>
      <c r="E100" s="69"/>
      <c r="F100" s="69"/>
      <c r="G100" s="69"/>
      <c r="H100" s="69"/>
      <c r="I100" s="69"/>
      <c r="J100" s="69"/>
    </row>
    <row r="101" spans="1:11" s="86" customFormat="1" ht="21" customHeight="1" x14ac:dyDescent="0.35">
      <c r="A101" s="112"/>
      <c r="B101" s="69"/>
      <c r="C101" s="113"/>
      <c r="D101" s="69"/>
      <c r="E101" s="69"/>
      <c r="F101" s="69"/>
      <c r="G101" s="69"/>
      <c r="H101" s="69"/>
      <c r="I101" s="69"/>
      <c r="J101" s="69"/>
    </row>
    <row r="102" spans="1:11" s="86" customFormat="1" ht="21" customHeight="1" x14ac:dyDescent="0.35">
      <c r="A102" s="112"/>
      <c r="B102" s="69"/>
      <c r="C102" s="113"/>
      <c r="D102" s="69"/>
      <c r="E102" s="69"/>
      <c r="F102" s="69"/>
      <c r="G102" s="69"/>
      <c r="H102" s="69"/>
      <c r="I102" s="69"/>
      <c r="J102" s="69"/>
    </row>
    <row r="103" spans="1:11" s="86" customFormat="1" ht="21" customHeight="1" x14ac:dyDescent="0.35">
      <c r="A103" s="112"/>
      <c r="B103" s="69"/>
      <c r="C103" s="113"/>
      <c r="D103" s="69"/>
      <c r="E103" s="69"/>
      <c r="F103" s="69"/>
      <c r="G103" s="69"/>
      <c r="H103" s="69"/>
      <c r="I103" s="69"/>
      <c r="J103" s="69"/>
    </row>
    <row r="104" spans="1:11" s="86" customFormat="1" ht="21" customHeight="1" x14ac:dyDescent="0.35">
      <c r="A104" s="112"/>
      <c r="B104" s="69"/>
      <c r="C104" s="113"/>
      <c r="D104" s="69"/>
      <c r="E104" s="69"/>
      <c r="F104" s="69"/>
      <c r="G104" s="69"/>
      <c r="H104" s="69"/>
      <c r="I104" s="69"/>
      <c r="J104" s="69"/>
    </row>
    <row r="105" spans="1:11" s="86" customFormat="1" ht="21" customHeight="1" x14ac:dyDescent="0.35">
      <c r="A105" s="112"/>
      <c r="B105" s="69"/>
      <c r="C105" s="113"/>
      <c r="D105" s="69"/>
      <c r="E105" s="69"/>
      <c r="F105" s="69"/>
      <c r="G105" s="69"/>
      <c r="H105" s="69"/>
      <c r="I105" s="69"/>
      <c r="J105" s="69"/>
    </row>
    <row r="106" spans="1:11" s="86" customFormat="1" ht="21" customHeight="1" x14ac:dyDescent="0.35">
      <c r="A106" s="112"/>
      <c r="B106" s="69"/>
      <c r="C106" s="113"/>
      <c r="D106" s="69"/>
      <c r="E106" s="69"/>
      <c r="F106" s="69"/>
      <c r="G106" s="69"/>
      <c r="H106" s="69"/>
      <c r="I106" s="69"/>
      <c r="J106" s="69"/>
    </row>
    <row r="107" spans="1:11" s="86" customFormat="1" ht="21" customHeight="1" x14ac:dyDescent="0.35">
      <c r="A107" s="112"/>
      <c r="B107" s="69"/>
      <c r="C107" s="113"/>
      <c r="D107" s="69"/>
      <c r="E107" s="69"/>
      <c r="F107" s="69"/>
      <c r="G107" s="69"/>
      <c r="H107" s="69"/>
      <c r="I107" s="69"/>
      <c r="J107" s="69"/>
    </row>
    <row r="108" spans="1:11" s="86" customFormat="1" ht="21" customHeight="1" x14ac:dyDescent="0.35">
      <c r="A108" s="112"/>
      <c r="B108" s="69"/>
      <c r="C108" s="113"/>
      <c r="D108" s="69"/>
      <c r="E108" s="69"/>
      <c r="F108" s="69"/>
      <c r="G108" s="69"/>
      <c r="H108" s="69"/>
      <c r="I108" s="69"/>
      <c r="J108" s="69"/>
    </row>
    <row r="109" spans="1:11" s="86" customFormat="1" ht="21" customHeight="1" x14ac:dyDescent="0.35">
      <c r="A109" s="112"/>
      <c r="B109" s="69"/>
      <c r="C109" s="113"/>
      <c r="D109" s="69"/>
      <c r="E109" s="69"/>
      <c r="F109" s="69"/>
      <c r="G109" s="69"/>
      <c r="H109" s="69"/>
      <c r="I109" s="69"/>
      <c r="J109" s="69"/>
    </row>
    <row r="110" spans="1:11" s="86" customFormat="1" ht="21" customHeight="1" x14ac:dyDescent="0.35">
      <c r="A110" s="112"/>
      <c r="B110" s="69"/>
      <c r="C110" s="113"/>
      <c r="D110" s="69"/>
      <c r="E110" s="69"/>
      <c r="F110" s="69"/>
      <c r="G110" s="69"/>
      <c r="H110" s="69"/>
      <c r="I110" s="69"/>
      <c r="J110" s="69"/>
    </row>
    <row r="111" spans="1:11" s="86" customFormat="1" ht="21" customHeight="1" x14ac:dyDescent="0.35">
      <c r="A111" s="112"/>
      <c r="B111" s="69"/>
      <c r="C111" s="113"/>
      <c r="D111" s="69"/>
      <c r="E111" s="69"/>
      <c r="F111" s="69"/>
      <c r="G111" s="69"/>
      <c r="H111" s="69"/>
      <c r="I111" s="69"/>
      <c r="J111" s="69"/>
    </row>
    <row r="112" spans="1:11" s="86" customFormat="1" ht="20.25" customHeight="1" x14ac:dyDescent="0.35">
      <c r="A112" s="112"/>
      <c r="B112" s="69"/>
      <c r="C112" s="113"/>
      <c r="D112" s="69"/>
      <c r="E112" s="69"/>
      <c r="F112" s="69"/>
      <c r="G112" s="69"/>
      <c r="H112" s="69"/>
      <c r="I112" s="69"/>
      <c r="J112" s="69"/>
    </row>
    <row r="113" spans="1:11" s="86" customFormat="1" ht="20.25" customHeight="1" x14ac:dyDescent="0.35">
      <c r="A113" s="112"/>
      <c r="B113" s="69"/>
      <c r="C113" s="113"/>
      <c r="D113" s="69"/>
      <c r="E113" s="69"/>
      <c r="F113" s="69"/>
      <c r="G113" s="69"/>
      <c r="H113" s="69"/>
      <c r="I113" s="69"/>
      <c r="J113" s="69"/>
    </row>
    <row r="114" spans="1:11" s="86" customFormat="1" ht="20.25" customHeight="1" x14ac:dyDescent="0.35">
      <c r="A114" s="112"/>
      <c r="B114" s="69"/>
      <c r="C114" s="113"/>
      <c r="D114" s="69"/>
      <c r="E114" s="69"/>
      <c r="F114" s="69"/>
      <c r="G114" s="69"/>
      <c r="H114" s="69"/>
      <c r="I114" s="69"/>
      <c r="J114" s="69"/>
    </row>
    <row r="115" spans="1:11" s="116" customFormat="1" ht="18" customHeight="1" x14ac:dyDescent="0.35">
      <c r="A115" s="112"/>
      <c r="B115" s="69"/>
      <c r="C115" s="113"/>
      <c r="D115" s="69"/>
      <c r="E115" s="69"/>
      <c r="F115" s="69"/>
      <c r="G115" s="69"/>
      <c r="H115" s="69"/>
      <c r="I115" s="69"/>
      <c r="J115" s="69"/>
      <c r="K115" s="115"/>
    </row>
    <row r="116" spans="1:11" s="116" customFormat="1" x14ac:dyDescent="0.35">
      <c r="A116" s="112"/>
      <c r="B116" s="69"/>
      <c r="C116" s="113"/>
      <c r="D116" s="69"/>
      <c r="E116" s="69"/>
      <c r="F116" s="69"/>
      <c r="G116" s="69"/>
      <c r="H116" s="69"/>
      <c r="I116" s="69"/>
      <c r="J116" s="69"/>
    </row>
    <row r="117" spans="1:11" s="68" customFormat="1" ht="60" customHeight="1" x14ac:dyDescent="0.35">
      <c r="A117" s="112"/>
      <c r="B117" s="69"/>
      <c r="C117" s="113"/>
      <c r="D117" s="69"/>
      <c r="E117" s="69"/>
      <c r="F117" s="69"/>
      <c r="G117" s="69"/>
      <c r="H117" s="69"/>
      <c r="I117" s="69"/>
      <c r="J117" s="69"/>
    </row>
    <row r="118" spans="1:11" s="68" customFormat="1" ht="15" customHeight="1" x14ac:dyDescent="0.35">
      <c r="A118" s="112"/>
      <c r="B118" s="69"/>
      <c r="C118" s="113"/>
      <c r="D118" s="69"/>
      <c r="E118" s="69"/>
      <c r="F118" s="69"/>
      <c r="G118" s="69"/>
      <c r="H118" s="69"/>
      <c r="I118" s="69"/>
      <c r="J118" s="69"/>
    </row>
    <row r="119" spans="1:11" s="68" customFormat="1" ht="15" customHeight="1" x14ac:dyDescent="0.35">
      <c r="A119" s="112"/>
      <c r="B119" s="69"/>
      <c r="C119" s="113"/>
      <c r="D119" s="69"/>
      <c r="E119" s="69"/>
      <c r="F119" s="69"/>
      <c r="G119" s="69"/>
      <c r="H119" s="69"/>
      <c r="I119" s="69"/>
      <c r="J119" s="69"/>
    </row>
    <row r="120" spans="1:11" s="116" customFormat="1" x14ac:dyDescent="0.35">
      <c r="A120" s="112"/>
      <c r="B120" s="69"/>
      <c r="C120" s="113"/>
      <c r="D120" s="69"/>
      <c r="E120" s="69"/>
      <c r="F120" s="69"/>
      <c r="G120" s="69"/>
      <c r="H120" s="69"/>
      <c r="I120" s="69"/>
      <c r="J120" s="69"/>
    </row>
    <row r="121" spans="1:11" s="68" customFormat="1" x14ac:dyDescent="0.35">
      <c r="A121" s="112"/>
      <c r="B121" s="69"/>
      <c r="C121" s="113"/>
      <c r="D121" s="69"/>
      <c r="E121" s="69"/>
      <c r="F121" s="69"/>
      <c r="G121" s="69"/>
      <c r="H121" s="69"/>
      <c r="I121" s="69"/>
      <c r="J121" s="69"/>
    </row>
    <row r="122" spans="1:11" s="68" customFormat="1" x14ac:dyDescent="0.35">
      <c r="A122" s="112"/>
      <c r="B122" s="69"/>
      <c r="C122" s="113"/>
      <c r="D122" s="69"/>
      <c r="E122" s="69"/>
      <c r="F122" s="69"/>
      <c r="G122" s="69"/>
      <c r="H122" s="69"/>
      <c r="I122" s="69"/>
      <c r="J122" s="69"/>
    </row>
    <row r="123" spans="1:11" s="68" customFormat="1" x14ac:dyDescent="0.35">
      <c r="A123" s="112"/>
      <c r="B123" s="69"/>
      <c r="C123" s="113"/>
      <c r="D123" s="69"/>
      <c r="E123" s="69"/>
      <c r="F123" s="69"/>
      <c r="G123" s="69"/>
      <c r="H123" s="69"/>
      <c r="I123" s="69"/>
      <c r="J123" s="69"/>
    </row>
    <row r="124" spans="1:11" s="68" customFormat="1" x14ac:dyDescent="0.35">
      <c r="A124" s="112"/>
      <c r="B124" s="69"/>
      <c r="C124" s="113"/>
      <c r="D124" s="69"/>
      <c r="E124" s="69"/>
      <c r="F124" s="69"/>
      <c r="G124" s="69"/>
      <c r="H124" s="69"/>
      <c r="I124" s="69"/>
      <c r="J124" s="69"/>
    </row>
    <row r="125" spans="1:11" s="68" customFormat="1" x14ac:dyDescent="0.35">
      <c r="A125" s="112"/>
      <c r="B125" s="69"/>
      <c r="C125" s="113"/>
      <c r="D125" s="69"/>
      <c r="E125" s="69"/>
      <c r="F125" s="69"/>
      <c r="G125" s="69"/>
      <c r="H125" s="69"/>
      <c r="I125" s="69"/>
      <c r="J125" s="69"/>
    </row>
    <row r="126" spans="1:11" s="68" customFormat="1" x14ac:dyDescent="0.35">
      <c r="A126" s="112"/>
      <c r="B126" s="69"/>
      <c r="C126" s="113"/>
      <c r="D126" s="69"/>
      <c r="E126" s="69"/>
      <c r="F126" s="69"/>
      <c r="G126" s="69"/>
      <c r="H126" s="69"/>
      <c r="I126" s="69"/>
      <c r="J126" s="69"/>
    </row>
    <row r="127" spans="1:11" s="68" customFormat="1" x14ac:dyDescent="0.35">
      <c r="A127" s="112"/>
      <c r="B127" s="69"/>
      <c r="C127" s="113"/>
      <c r="D127" s="69"/>
      <c r="E127" s="69"/>
      <c r="F127" s="69"/>
      <c r="G127" s="69"/>
      <c r="H127" s="69"/>
      <c r="I127" s="69"/>
      <c r="J127" s="69"/>
    </row>
    <row r="128" spans="1:11" s="68" customFormat="1" x14ac:dyDescent="0.35">
      <c r="A128" s="112"/>
      <c r="B128" s="69"/>
      <c r="C128" s="113"/>
      <c r="D128" s="69"/>
      <c r="E128" s="69"/>
      <c r="F128" s="69"/>
      <c r="G128" s="69"/>
      <c r="H128" s="69"/>
      <c r="I128" s="69"/>
      <c r="J128" s="69"/>
    </row>
    <row r="129" spans="1:10" s="68" customFormat="1" x14ac:dyDescent="0.35">
      <c r="A129" s="112"/>
      <c r="B129" s="69"/>
      <c r="C129" s="113"/>
      <c r="D129" s="69"/>
      <c r="E129" s="69"/>
      <c r="F129" s="69"/>
      <c r="G129" s="69"/>
      <c r="H129" s="69"/>
      <c r="I129" s="69"/>
      <c r="J129" s="69"/>
    </row>
    <row r="130" spans="1:10" s="68" customFormat="1" x14ac:dyDescent="0.35">
      <c r="A130" s="112"/>
      <c r="B130" s="69"/>
      <c r="C130" s="113"/>
      <c r="D130" s="69"/>
      <c r="E130" s="69"/>
      <c r="F130" s="69"/>
      <c r="G130" s="69"/>
      <c r="H130" s="69"/>
      <c r="I130" s="69"/>
      <c r="J130" s="69"/>
    </row>
    <row r="131" spans="1:10" s="68" customFormat="1" x14ac:dyDescent="0.35">
      <c r="A131" s="112"/>
      <c r="B131" s="69"/>
      <c r="C131" s="113"/>
      <c r="D131" s="69"/>
      <c r="E131" s="69"/>
      <c r="F131" s="69"/>
      <c r="G131" s="69"/>
      <c r="H131" s="69"/>
      <c r="I131" s="69"/>
      <c r="J131" s="69"/>
    </row>
    <row r="132" spans="1:10" s="68" customFormat="1" x14ac:dyDescent="0.35">
      <c r="A132" s="112"/>
      <c r="B132" s="69"/>
      <c r="C132" s="113"/>
      <c r="D132" s="69"/>
      <c r="E132" s="69"/>
      <c r="F132" s="69"/>
      <c r="G132" s="69"/>
      <c r="H132" s="69"/>
      <c r="I132" s="69"/>
      <c r="J132" s="69"/>
    </row>
    <row r="133" spans="1:10" s="68" customFormat="1" x14ac:dyDescent="0.35">
      <c r="A133" s="112"/>
      <c r="B133" s="69"/>
      <c r="C133" s="113"/>
      <c r="D133" s="69"/>
      <c r="E133" s="69"/>
      <c r="F133" s="69"/>
      <c r="G133" s="69"/>
      <c r="H133" s="69"/>
      <c r="I133" s="69"/>
      <c r="J133" s="69"/>
    </row>
    <row r="134" spans="1:10" s="68" customFormat="1" x14ac:dyDescent="0.35">
      <c r="A134" s="112"/>
      <c r="B134" s="69"/>
      <c r="C134" s="113"/>
      <c r="D134" s="69"/>
      <c r="E134" s="69"/>
      <c r="F134" s="69"/>
      <c r="G134" s="69"/>
      <c r="H134" s="69"/>
      <c r="I134" s="69"/>
      <c r="J134" s="69"/>
    </row>
    <row r="135" spans="1:10" s="68" customFormat="1" x14ac:dyDescent="0.35">
      <c r="A135" s="112"/>
      <c r="B135" s="69"/>
      <c r="C135" s="113"/>
      <c r="D135" s="69"/>
      <c r="E135" s="69"/>
      <c r="F135" s="69"/>
      <c r="G135" s="69"/>
      <c r="H135" s="69"/>
      <c r="I135" s="69"/>
      <c r="J135" s="69"/>
    </row>
    <row r="136" spans="1:10" s="68" customFormat="1" x14ac:dyDescent="0.35">
      <c r="A136" s="112"/>
      <c r="B136" s="69"/>
      <c r="C136" s="113"/>
      <c r="D136" s="69"/>
      <c r="E136" s="69"/>
      <c r="F136" s="69"/>
      <c r="G136" s="69"/>
      <c r="H136" s="69"/>
      <c r="I136" s="69"/>
      <c r="J136" s="69"/>
    </row>
    <row r="137" spans="1:10" s="68" customFormat="1" x14ac:dyDescent="0.35">
      <c r="A137" s="112"/>
      <c r="B137" s="69"/>
      <c r="C137" s="113"/>
      <c r="D137" s="69"/>
      <c r="E137" s="69"/>
      <c r="F137" s="69"/>
      <c r="G137" s="69"/>
      <c r="H137" s="69"/>
      <c r="I137" s="69"/>
      <c r="J137" s="69"/>
    </row>
    <row r="138" spans="1:10" s="68" customFormat="1" x14ac:dyDescent="0.35">
      <c r="A138" s="112"/>
      <c r="B138" s="69"/>
      <c r="C138" s="113"/>
      <c r="D138" s="69"/>
      <c r="E138" s="69"/>
      <c r="F138" s="69"/>
      <c r="G138" s="69"/>
      <c r="H138" s="69"/>
      <c r="I138" s="69"/>
      <c r="J138" s="69"/>
    </row>
    <row r="139" spans="1:10" s="68" customFormat="1" x14ac:dyDescent="0.35">
      <c r="A139" s="112"/>
      <c r="B139" s="69"/>
      <c r="C139" s="113"/>
      <c r="D139" s="69"/>
      <c r="E139" s="69"/>
      <c r="F139" s="69"/>
      <c r="G139" s="69"/>
      <c r="H139" s="69"/>
      <c r="I139" s="69"/>
      <c r="J139" s="69"/>
    </row>
    <row r="140" spans="1:10" s="68" customFormat="1" x14ac:dyDescent="0.35">
      <c r="A140" s="112"/>
      <c r="B140" s="69"/>
      <c r="C140" s="113"/>
      <c r="D140" s="69"/>
      <c r="E140" s="69"/>
      <c r="F140" s="69"/>
      <c r="G140" s="69"/>
      <c r="H140" s="69"/>
      <c r="I140" s="69"/>
      <c r="J140" s="69"/>
    </row>
    <row r="141" spans="1:10" s="68" customFormat="1" x14ac:dyDescent="0.35">
      <c r="A141" s="112"/>
      <c r="B141" s="69"/>
      <c r="C141" s="113"/>
      <c r="D141" s="69"/>
      <c r="E141" s="69"/>
      <c r="F141" s="69"/>
      <c r="G141" s="69"/>
      <c r="H141" s="69"/>
      <c r="I141" s="69"/>
      <c r="J141" s="69"/>
    </row>
    <row r="142" spans="1:10" s="68" customFormat="1" x14ac:dyDescent="0.35">
      <c r="A142" s="112"/>
      <c r="B142" s="69"/>
      <c r="C142" s="113"/>
      <c r="D142" s="69"/>
      <c r="E142" s="69"/>
      <c r="F142" s="69"/>
      <c r="G142" s="69"/>
      <c r="H142" s="69"/>
      <c r="I142" s="69"/>
      <c r="J142" s="69"/>
    </row>
    <row r="143" spans="1:10" s="68" customFormat="1" x14ac:dyDescent="0.35">
      <c r="A143" s="112"/>
      <c r="B143" s="69"/>
      <c r="C143" s="113"/>
      <c r="D143" s="69"/>
      <c r="E143" s="69"/>
      <c r="F143" s="69"/>
      <c r="G143" s="69"/>
      <c r="H143" s="69"/>
      <c r="I143" s="69"/>
      <c r="J143" s="69"/>
    </row>
    <row r="144" spans="1:10" s="68" customFormat="1" x14ac:dyDescent="0.35">
      <c r="A144" s="112"/>
      <c r="B144" s="69"/>
      <c r="C144" s="113"/>
      <c r="D144" s="69"/>
      <c r="E144" s="69"/>
      <c r="F144" s="69"/>
      <c r="G144" s="69"/>
      <c r="H144" s="69"/>
      <c r="I144" s="69"/>
      <c r="J144" s="69"/>
    </row>
    <row r="145" spans="1:10" s="68" customFormat="1" x14ac:dyDescent="0.35">
      <c r="A145" s="112"/>
      <c r="B145" s="69"/>
      <c r="C145" s="113"/>
      <c r="D145" s="69"/>
      <c r="E145" s="69"/>
      <c r="F145" s="69"/>
      <c r="G145" s="69"/>
      <c r="H145" s="69"/>
      <c r="I145" s="69"/>
      <c r="J145" s="69"/>
    </row>
    <row r="146" spans="1:10" s="68" customFormat="1" x14ac:dyDescent="0.35">
      <c r="A146" s="112"/>
      <c r="B146" s="69"/>
      <c r="C146" s="113"/>
      <c r="D146" s="69"/>
      <c r="E146" s="69"/>
      <c r="F146" s="69"/>
      <c r="G146" s="69"/>
      <c r="H146" s="69"/>
      <c r="I146" s="69"/>
      <c r="J146" s="69"/>
    </row>
    <row r="147" spans="1:10" s="68" customFormat="1" x14ac:dyDescent="0.35">
      <c r="A147" s="112"/>
      <c r="B147" s="69"/>
      <c r="C147" s="113"/>
      <c r="D147" s="69"/>
      <c r="E147" s="69"/>
      <c r="F147" s="69"/>
      <c r="G147" s="69"/>
      <c r="H147" s="69"/>
      <c r="I147" s="69"/>
      <c r="J147" s="69"/>
    </row>
    <row r="148" spans="1:10" s="68" customFormat="1" x14ac:dyDescent="0.35">
      <c r="A148" s="112"/>
      <c r="B148" s="69"/>
      <c r="C148" s="113"/>
      <c r="D148" s="69"/>
      <c r="E148" s="69"/>
      <c r="F148" s="69"/>
      <c r="G148" s="69"/>
      <c r="H148" s="69"/>
      <c r="I148" s="69"/>
      <c r="J148" s="69"/>
    </row>
    <row r="149" spans="1:10" s="68" customFormat="1" x14ac:dyDescent="0.35">
      <c r="A149" s="112"/>
      <c r="B149" s="69"/>
      <c r="C149" s="113"/>
      <c r="D149" s="69"/>
      <c r="E149" s="69"/>
      <c r="F149" s="69"/>
      <c r="G149" s="69"/>
      <c r="H149" s="69"/>
      <c r="I149" s="69"/>
      <c r="J149" s="69"/>
    </row>
    <row r="150" spans="1:10" s="68" customFormat="1" x14ac:dyDescent="0.35">
      <c r="A150" s="112"/>
      <c r="B150" s="69"/>
      <c r="C150" s="113"/>
      <c r="D150" s="69"/>
      <c r="E150" s="69"/>
      <c r="F150" s="69"/>
      <c r="G150" s="69"/>
      <c r="H150" s="69"/>
      <c r="I150" s="69"/>
      <c r="J150" s="69"/>
    </row>
    <row r="151" spans="1:10" s="68" customFormat="1" x14ac:dyDescent="0.35">
      <c r="A151" s="112"/>
      <c r="B151" s="69"/>
      <c r="C151" s="113"/>
      <c r="D151" s="69"/>
      <c r="E151" s="69"/>
      <c r="F151" s="69"/>
      <c r="G151" s="69"/>
      <c r="H151" s="69"/>
      <c r="I151" s="69"/>
      <c r="J151" s="69"/>
    </row>
    <row r="152" spans="1:10" s="68" customFormat="1" x14ac:dyDescent="0.35">
      <c r="A152" s="112"/>
      <c r="B152" s="69"/>
      <c r="C152" s="113"/>
      <c r="D152" s="69"/>
      <c r="E152" s="69"/>
      <c r="F152" s="69"/>
      <c r="G152" s="69"/>
      <c r="H152" s="69"/>
      <c r="I152" s="69"/>
      <c r="J152" s="69"/>
    </row>
    <row r="153" spans="1:10" s="68" customFormat="1" x14ac:dyDescent="0.35">
      <c r="A153" s="112"/>
      <c r="B153" s="69"/>
      <c r="C153" s="113"/>
      <c r="D153" s="69"/>
      <c r="E153" s="69"/>
      <c r="F153" s="69"/>
      <c r="G153" s="69"/>
      <c r="H153" s="69"/>
      <c r="I153" s="69"/>
      <c r="J153" s="69"/>
    </row>
    <row r="154" spans="1:10" s="68" customFormat="1" x14ac:dyDescent="0.35">
      <c r="A154" s="112"/>
      <c r="B154" s="69"/>
      <c r="C154" s="113"/>
      <c r="D154" s="69"/>
      <c r="E154" s="69"/>
      <c r="F154" s="69"/>
      <c r="G154" s="69"/>
      <c r="H154" s="69"/>
      <c r="I154" s="69"/>
      <c r="J154" s="69"/>
    </row>
    <row r="155" spans="1:10" s="68" customFormat="1" x14ac:dyDescent="0.35">
      <c r="A155" s="112"/>
      <c r="B155" s="69"/>
      <c r="C155" s="113"/>
      <c r="D155" s="69"/>
      <c r="E155" s="69"/>
      <c r="F155" s="69"/>
      <c r="G155" s="69"/>
      <c r="H155" s="69"/>
      <c r="I155" s="69"/>
      <c r="J155" s="69"/>
    </row>
    <row r="156" spans="1:10" s="68" customFormat="1" x14ac:dyDescent="0.35">
      <c r="A156" s="112"/>
      <c r="B156" s="69"/>
      <c r="C156" s="113"/>
      <c r="D156" s="69"/>
      <c r="E156" s="69"/>
      <c r="F156" s="69"/>
      <c r="G156" s="69"/>
      <c r="H156" s="69"/>
      <c r="I156" s="69"/>
      <c r="J156" s="69"/>
    </row>
    <row r="157" spans="1:10" s="68" customFormat="1" x14ac:dyDescent="0.35">
      <c r="A157" s="112"/>
      <c r="B157" s="69"/>
      <c r="C157" s="113"/>
      <c r="D157" s="69"/>
      <c r="E157" s="69"/>
      <c r="F157" s="69"/>
      <c r="G157" s="69"/>
      <c r="H157" s="69"/>
      <c r="I157" s="69"/>
      <c r="J157" s="69"/>
    </row>
    <row r="158" spans="1:10" s="68" customFormat="1" x14ac:dyDescent="0.35">
      <c r="A158" s="112"/>
      <c r="B158" s="69"/>
      <c r="C158" s="113"/>
      <c r="D158" s="69"/>
      <c r="E158" s="69"/>
      <c r="F158" s="69"/>
      <c r="G158" s="69"/>
      <c r="H158" s="69"/>
      <c r="I158" s="69"/>
      <c r="J158" s="69"/>
    </row>
    <row r="159" spans="1:10" s="68" customFormat="1" x14ac:dyDescent="0.35">
      <c r="A159" s="112"/>
      <c r="B159" s="69"/>
      <c r="C159" s="113"/>
      <c r="D159" s="69"/>
      <c r="E159" s="69"/>
      <c r="F159" s="69"/>
      <c r="G159" s="69"/>
      <c r="H159" s="69"/>
      <c r="I159" s="69"/>
      <c r="J159" s="69"/>
    </row>
    <row r="160" spans="1:10" s="68" customFormat="1" x14ac:dyDescent="0.35">
      <c r="A160" s="112"/>
      <c r="B160" s="69"/>
      <c r="C160" s="113"/>
      <c r="D160" s="69"/>
      <c r="E160" s="69"/>
      <c r="F160" s="69"/>
      <c r="G160" s="69"/>
      <c r="H160" s="69"/>
      <c r="I160" s="69"/>
      <c r="J160" s="69"/>
    </row>
    <row r="161" spans="1:10" s="68" customFormat="1" x14ac:dyDescent="0.35">
      <c r="A161" s="112"/>
      <c r="B161" s="69"/>
      <c r="C161" s="113"/>
      <c r="D161" s="69"/>
      <c r="E161" s="69"/>
      <c r="F161" s="69"/>
      <c r="G161" s="69"/>
      <c r="H161" s="69"/>
      <c r="I161" s="69"/>
      <c r="J161" s="69"/>
    </row>
    <row r="162" spans="1:10" s="68" customFormat="1" x14ac:dyDescent="0.35">
      <c r="A162" s="112"/>
      <c r="B162" s="69"/>
      <c r="C162" s="113"/>
      <c r="D162" s="69"/>
      <c r="E162" s="69"/>
      <c r="F162" s="69"/>
      <c r="G162" s="69"/>
      <c r="H162" s="69"/>
      <c r="I162" s="69"/>
      <c r="J162" s="69"/>
    </row>
    <row r="163" spans="1:10" s="68" customFormat="1" x14ac:dyDescent="0.35">
      <c r="A163" s="112"/>
      <c r="B163" s="69"/>
      <c r="C163" s="113"/>
      <c r="D163" s="69"/>
      <c r="E163" s="69"/>
      <c r="F163" s="69"/>
      <c r="G163" s="69"/>
      <c r="H163" s="69"/>
      <c r="I163" s="69"/>
      <c r="J163" s="69"/>
    </row>
    <row r="164" spans="1:10" s="68" customFormat="1" x14ac:dyDescent="0.35">
      <c r="A164" s="112"/>
      <c r="B164" s="69"/>
      <c r="C164" s="113"/>
      <c r="D164" s="69"/>
      <c r="E164" s="69"/>
      <c r="F164" s="69"/>
      <c r="G164" s="69"/>
      <c r="H164" s="69"/>
      <c r="I164" s="69"/>
      <c r="J164" s="69"/>
    </row>
    <row r="165" spans="1:10" s="68" customFormat="1" x14ac:dyDescent="0.35">
      <c r="A165" s="112"/>
      <c r="B165" s="69"/>
      <c r="C165" s="113"/>
      <c r="D165" s="69"/>
      <c r="E165" s="69"/>
      <c r="F165" s="69"/>
      <c r="G165" s="69"/>
      <c r="H165" s="69"/>
      <c r="I165" s="69"/>
      <c r="J165" s="69"/>
    </row>
    <row r="166" spans="1:10" s="68" customFormat="1" x14ac:dyDescent="0.35">
      <c r="A166" s="112"/>
      <c r="B166" s="69"/>
      <c r="C166" s="113"/>
      <c r="D166" s="69"/>
      <c r="E166" s="69"/>
      <c r="F166" s="69"/>
      <c r="G166" s="69"/>
      <c r="H166" s="69"/>
      <c r="I166" s="69"/>
      <c r="J166" s="69"/>
    </row>
    <row r="167" spans="1:10" s="68" customFormat="1" x14ac:dyDescent="0.35">
      <c r="A167" s="112"/>
      <c r="B167" s="69"/>
      <c r="C167" s="113"/>
      <c r="D167" s="69"/>
      <c r="E167" s="69"/>
      <c r="F167" s="69"/>
      <c r="G167" s="69"/>
      <c r="H167" s="69"/>
      <c r="I167" s="69"/>
      <c r="J167" s="69"/>
    </row>
    <row r="168" spans="1:10" s="68" customFormat="1" x14ac:dyDescent="0.35">
      <c r="A168" s="112"/>
      <c r="B168" s="69"/>
      <c r="C168" s="113"/>
      <c r="D168" s="69"/>
      <c r="E168" s="69"/>
      <c r="F168" s="69"/>
      <c r="G168" s="69"/>
      <c r="H168" s="69"/>
      <c r="I168" s="69"/>
      <c r="J168" s="69"/>
    </row>
    <row r="169" spans="1:10" s="68" customFormat="1" x14ac:dyDescent="0.35">
      <c r="A169" s="112"/>
      <c r="B169" s="69"/>
      <c r="C169" s="113"/>
      <c r="D169" s="69"/>
      <c r="E169" s="69"/>
      <c r="F169" s="69"/>
      <c r="G169" s="69"/>
      <c r="H169" s="69"/>
      <c r="I169" s="69"/>
      <c r="J169" s="69"/>
    </row>
    <row r="170" spans="1:10" s="68" customFormat="1" x14ac:dyDescent="0.35">
      <c r="A170" s="112"/>
      <c r="B170" s="69"/>
      <c r="C170" s="113"/>
      <c r="D170" s="69"/>
      <c r="E170" s="69"/>
      <c r="F170" s="69"/>
      <c r="G170" s="69"/>
      <c r="H170" s="69"/>
      <c r="I170" s="69"/>
      <c r="J170" s="69"/>
    </row>
    <row r="171" spans="1:10" s="68" customFormat="1" x14ac:dyDescent="0.35">
      <c r="A171" s="112"/>
      <c r="B171" s="69"/>
      <c r="C171" s="113"/>
      <c r="D171" s="69"/>
      <c r="E171" s="69"/>
      <c r="F171" s="69"/>
      <c r="G171" s="69"/>
      <c r="H171" s="69"/>
      <c r="I171" s="69"/>
      <c r="J171" s="69"/>
    </row>
    <row r="172" spans="1:10" s="68" customFormat="1" x14ac:dyDescent="0.35">
      <c r="A172" s="112"/>
      <c r="B172" s="69"/>
      <c r="C172" s="113"/>
      <c r="D172" s="69"/>
      <c r="E172" s="69"/>
      <c r="F172" s="69"/>
      <c r="G172" s="69"/>
      <c r="H172" s="69"/>
      <c r="I172" s="69"/>
      <c r="J172" s="69"/>
    </row>
    <row r="173" spans="1:10" s="68" customFormat="1" x14ac:dyDescent="0.35">
      <c r="A173" s="112"/>
      <c r="B173" s="69"/>
      <c r="C173" s="113"/>
      <c r="D173" s="69"/>
      <c r="E173" s="69"/>
      <c r="F173" s="69"/>
      <c r="G173" s="69"/>
      <c r="H173" s="69"/>
      <c r="I173" s="69"/>
      <c r="J173" s="69"/>
    </row>
    <row r="174" spans="1:10" s="68" customFormat="1" ht="16.5" customHeight="1" x14ac:dyDescent="0.35">
      <c r="A174" s="112"/>
      <c r="B174" s="69"/>
      <c r="C174" s="113"/>
      <c r="D174" s="69"/>
      <c r="E174" s="69"/>
      <c r="F174" s="69"/>
      <c r="G174" s="69"/>
      <c r="H174" s="69"/>
      <c r="I174" s="69"/>
      <c r="J174" s="69"/>
    </row>
    <row r="175" spans="1:10" s="68" customFormat="1" x14ac:dyDescent="0.35">
      <c r="A175" s="117"/>
      <c r="B175" s="69"/>
      <c r="C175" s="113"/>
      <c r="D175" s="69"/>
      <c r="E175" s="69"/>
      <c r="F175" s="69"/>
      <c r="G175" s="69"/>
      <c r="H175" s="69"/>
      <c r="I175" s="69"/>
      <c r="J175" s="69"/>
    </row>
    <row r="176" spans="1:10" s="68" customFormat="1" x14ac:dyDescent="0.35">
      <c r="A176" s="112"/>
      <c r="B176" s="69"/>
      <c r="C176" s="113"/>
      <c r="D176" s="69"/>
      <c r="E176" s="69"/>
      <c r="F176" s="69"/>
      <c r="G176" s="69"/>
      <c r="H176" s="69"/>
      <c r="I176" s="69"/>
      <c r="J176" s="69"/>
    </row>
    <row r="177" spans="1:10" s="68" customFormat="1" x14ac:dyDescent="0.35">
      <c r="A177" s="112"/>
      <c r="B177" s="69"/>
      <c r="C177" s="113"/>
      <c r="D177" s="69"/>
      <c r="E177" s="69"/>
      <c r="F177" s="69"/>
      <c r="G177" s="69"/>
      <c r="H177" s="69"/>
      <c r="I177" s="69"/>
      <c r="J177" s="69"/>
    </row>
    <row r="178" spans="1:10" s="68" customFormat="1" x14ac:dyDescent="0.35">
      <c r="A178" s="112"/>
      <c r="B178" s="69"/>
      <c r="C178" s="113"/>
      <c r="D178" s="69"/>
      <c r="E178" s="69"/>
      <c r="F178" s="69"/>
      <c r="G178" s="69"/>
      <c r="H178" s="69"/>
      <c r="I178" s="69"/>
      <c r="J178" s="69"/>
    </row>
    <row r="179" spans="1:10" s="68" customFormat="1" x14ac:dyDescent="0.35">
      <c r="A179" s="112"/>
      <c r="B179" s="69"/>
      <c r="C179" s="113"/>
      <c r="D179" s="69"/>
      <c r="E179" s="69"/>
      <c r="F179" s="69"/>
      <c r="G179" s="69"/>
      <c r="H179" s="69"/>
      <c r="I179" s="69"/>
      <c r="J179" s="69"/>
    </row>
    <row r="180" spans="1:10" s="68" customFormat="1" x14ac:dyDescent="0.35">
      <c r="A180" s="112"/>
      <c r="B180" s="69"/>
      <c r="C180" s="113"/>
      <c r="D180" s="69"/>
      <c r="E180" s="69"/>
      <c r="F180" s="69"/>
      <c r="G180" s="69"/>
      <c r="H180" s="69"/>
      <c r="I180" s="69"/>
      <c r="J180" s="69"/>
    </row>
    <row r="181" spans="1:10" s="68" customFormat="1" x14ac:dyDescent="0.35">
      <c r="A181" s="112"/>
      <c r="B181" s="69"/>
      <c r="C181" s="113"/>
      <c r="D181" s="69"/>
      <c r="E181" s="69"/>
      <c r="F181" s="69"/>
      <c r="G181" s="69"/>
      <c r="H181" s="69"/>
      <c r="I181" s="69"/>
      <c r="J181" s="69"/>
    </row>
    <row r="182" spans="1:10" s="68" customFormat="1" x14ac:dyDescent="0.35">
      <c r="A182" s="112"/>
      <c r="B182" s="69"/>
      <c r="C182" s="113"/>
      <c r="D182" s="69"/>
      <c r="E182" s="69"/>
      <c r="F182" s="69"/>
      <c r="G182" s="69"/>
      <c r="H182" s="69"/>
      <c r="I182" s="69"/>
      <c r="J182" s="69"/>
    </row>
    <row r="183" spans="1:10" s="68" customFormat="1" x14ac:dyDescent="0.35">
      <c r="A183" s="112"/>
      <c r="B183" s="69"/>
      <c r="C183" s="113"/>
      <c r="D183" s="69"/>
      <c r="E183" s="69"/>
      <c r="F183" s="69"/>
      <c r="G183" s="69"/>
      <c r="H183" s="69"/>
      <c r="I183" s="69"/>
      <c r="J183" s="69"/>
    </row>
    <row r="184" spans="1:10" s="68" customFormat="1" x14ac:dyDescent="0.35">
      <c r="A184" s="112"/>
      <c r="B184" s="69"/>
      <c r="C184" s="113"/>
      <c r="D184" s="69"/>
      <c r="E184" s="69"/>
      <c r="F184" s="69"/>
      <c r="G184" s="69"/>
      <c r="H184" s="69"/>
      <c r="I184" s="69"/>
      <c r="J184" s="69"/>
    </row>
    <row r="185" spans="1:10" s="68" customFormat="1" x14ac:dyDescent="0.35">
      <c r="A185" s="112"/>
      <c r="B185" s="69"/>
      <c r="C185" s="113"/>
      <c r="D185" s="69"/>
      <c r="E185" s="69"/>
      <c r="F185" s="69"/>
      <c r="G185" s="69"/>
      <c r="H185" s="69"/>
      <c r="I185" s="69"/>
      <c r="J185" s="69"/>
    </row>
    <row r="186" spans="1:10" s="68" customFormat="1" x14ac:dyDescent="0.35">
      <c r="A186" s="112"/>
      <c r="B186" s="69"/>
      <c r="C186" s="113"/>
      <c r="D186" s="69"/>
      <c r="E186" s="69"/>
      <c r="F186" s="69"/>
      <c r="G186" s="69"/>
      <c r="H186" s="69"/>
      <c r="I186" s="69"/>
      <c r="J186" s="69"/>
    </row>
    <row r="187" spans="1:10" s="68" customFormat="1" x14ac:dyDescent="0.35">
      <c r="A187" s="112"/>
      <c r="B187" s="69"/>
      <c r="C187" s="113"/>
      <c r="D187" s="69"/>
      <c r="E187" s="69"/>
      <c r="F187" s="69"/>
      <c r="G187" s="69"/>
      <c r="H187" s="69"/>
      <c r="I187" s="69"/>
      <c r="J187" s="69"/>
    </row>
    <row r="188" spans="1:10" s="68" customFormat="1" x14ac:dyDescent="0.35">
      <c r="A188" s="112"/>
      <c r="B188" s="69"/>
      <c r="C188" s="113"/>
      <c r="D188" s="69"/>
      <c r="E188" s="69"/>
      <c r="F188" s="69"/>
      <c r="G188" s="69"/>
      <c r="H188" s="69"/>
      <c r="I188" s="69"/>
      <c r="J188" s="69"/>
    </row>
    <row r="189" spans="1:10" s="68" customFormat="1" x14ac:dyDescent="0.35">
      <c r="A189" s="112"/>
      <c r="B189" s="69"/>
      <c r="C189" s="113"/>
      <c r="D189" s="69"/>
      <c r="E189" s="69"/>
      <c r="F189" s="69"/>
      <c r="G189" s="69"/>
      <c r="H189" s="69"/>
      <c r="I189" s="69"/>
      <c r="J189" s="69"/>
    </row>
    <row r="190" spans="1:10" s="68" customFormat="1" x14ac:dyDescent="0.35">
      <c r="A190" s="112"/>
      <c r="B190" s="69"/>
      <c r="C190" s="113"/>
      <c r="D190" s="69"/>
      <c r="E190" s="69"/>
      <c r="F190" s="69"/>
      <c r="G190" s="69"/>
      <c r="H190" s="69"/>
      <c r="I190" s="69"/>
      <c r="J190" s="69"/>
    </row>
    <row r="191" spans="1:10" s="68" customFormat="1" x14ac:dyDescent="0.35">
      <c r="A191" s="112"/>
      <c r="B191" s="69"/>
      <c r="C191" s="113"/>
      <c r="D191" s="69"/>
      <c r="E191" s="69"/>
      <c r="F191" s="69"/>
      <c r="G191" s="69"/>
      <c r="H191" s="69"/>
      <c r="I191" s="69"/>
      <c r="J191" s="69"/>
    </row>
    <row r="192" spans="1:10" s="68" customFormat="1" x14ac:dyDescent="0.35">
      <c r="A192" s="112"/>
      <c r="B192" s="69"/>
      <c r="C192" s="113"/>
      <c r="D192" s="69"/>
      <c r="E192" s="69"/>
      <c r="F192" s="69"/>
      <c r="G192" s="69"/>
      <c r="H192" s="69"/>
      <c r="I192" s="69"/>
      <c r="J192" s="69"/>
    </row>
    <row r="193" spans="1:10" s="68" customFormat="1" x14ac:dyDescent="0.35">
      <c r="A193" s="112"/>
      <c r="B193" s="69"/>
      <c r="C193" s="113"/>
      <c r="D193" s="69"/>
      <c r="E193" s="69"/>
      <c r="F193" s="69"/>
      <c r="G193" s="69"/>
      <c r="H193" s="69"/>
      <c r="I193" s="69"/>
      <c r="J193" s="69"/>
    </row>
    <row r="194" spans="1:10" s="68" customFormat="1" x14ac:dyDescent="0.35">
      <c r="A194" s="112"/>
      <c r="B194" s="69"/>
      <c r="C194" s="113"/>
      <c r="D194" s="69"/>
      <c r="E194" s="69"/>
      <c r="F194" s="69"/>
      <c r="G194" s="69"/>
      <c r="H194" s="69"/>
      <c r="I194" s="69"/>
      <c r="J194" s="69"/>
    </row>
    <row r="195" spans="1:10" s="68" customFormat="1" x14ac:dyDescent="0.35">
      <c r="A195" s="112"/>
      <c r="B195" s="69"/>
      <c r="C195" s="113"/>
      <c r="D195" s="69"/>
      <c r="E195" s="69"/>
      <c r="F195" s="69"/>
      <c r="G195" s="69"/>
      <c r="H195" s="69"/>
      <c r="I195" s="69"/>
      <c r="J195" s="69"/>
    </row>
    <row r="196" spans="1:10" s="68" customFormat="1" x14ac:dyDescent="0.35">
      <c r="A196" s="112"/>
      <c r="B196" s="69"/>
      <c r="C196" s="113"/>
      <c r="D196" s="69"/>
      <c r="E196" s="69"/>
      <c r="F196" s="69"/>
      <c r="G196" s="69"/>
      <c r="H196" s="69"/>
      <c r="I196" s="69"/>
      <c r="J196" s="69"/>
    </row>
    <row r="197" spans="1:10" s="68" customFormat="1" x14ac:dyDescent="0.35">
      <c r="A197" s="112"/>
      <c r="B197" s="69"/>
      <c r="C197" s="113"/>
      <c r="D197" s="69"/>
      <c r="E197" s="69"/>
      <c r="F197" s="69"/>
      <c r="G197" s="69"/>
      <c r="H197" s="69"/>
      <c r="I197" s="69"/>
      <c r="J197" s="69"/>
    </row>
    <row r="198" spans="1:10" s="68" customFormat="1" x14ac:dyDescent="0.35">
      <c r="A198" s="112"/>
      <c r="B198" s="69"/>
      <c r="C198" s="113"/>
      <c r="D198" s="69"/>
      <c r="E198" s="69"/>
      <c r="F198" s="69"/>
      <c r="G198" s="69"/>
      <c r="H198" s="69"/>
      <c r="I198" s="69"/>
      <c r="J198" s="69"/>
    </row>
    <row r="199" spans="1:10" s="68" customFormat="1" x14ac:dyDescent="0.35">
      <c r="A199" s="112"/>
      <c r="B199" s="69"/>
      <c r="C199" s="113"/>
      <c r="D199" s="69"/>
      <c r="E199" s="69"/>
      <c r="F199" s="69"/>
      <c r="G199" s="69"/>
      <c r="H199" s="69"/>
      <c r="I199" s="69"/>
      <c r="J199" s="69"/>
    </row>
    <row r="200" spans="1:10" s="68" customFormat="1" x14ac:dyDescent="0.35">
      <c r="A200" s="112"/>
      <c r="B200" s="69"/>
      <c r="C200" s="113"/>
      <c r="D200" s="69"/>
      <c r="E200" s="69"/>
      <c r="F200" s="69"/>
      <c r="G200" s="69"/>
      <c r="H200" s="69"/>
      <c r="I200" s="69"/>
      <c r="J200" s="69"/>
    </row>
    <row r="201" spans="1:10" s="68" customFormat="1" x14ac:dyDescent="0.35">
      <c r="A201" s="112"/>
      <c r="B201" s="69"/>
      <c r="C201" s="113"/>
      <c r="D201" s="69"/>
      <c r="E201" s="69"/>
      <c r="F201" s="69"/>
      <c r="G201" s="69"/>
      <c r="H201" s="69"/>
      <c r="I201" s="69"/>
      <c r="J201" s="69"/>
    </row>
    <row r="202" spans="1:10" s="68" customFormat="1" x14ac:dyDescent="0.35">
      <c r="A202" s="112"/>
      <c r="B202" s="69"/>
      <c r="C202" s="113"/>
      <c r="D202" s="69"/>
      <c r="E202" s="69"/>
      <c r="F202" s="69"/>
      <c r="G202" s="69"/>
      <c r="H202" s="69"/>
      <c r="I202" s="69"/>
      <c r="J202" s="69"/>
    </row>
    <row r="203" spans="1:10" s="68" customFormat="1" x14ac:dyDescent="0.35">
      <c r="A203" s="112"/>
      <c r="B203" s="69"/>
      <c r="C203" s="113"/>
      <c r="D203" s="69"/>
      <c r="E203" s="69"/>
      <c r="F203" s="69"/>
      <c r="G203" s="69"/>
      <c r="H203" s="69"/>
      <c r="I203" s="69"/>
      <c r="J203" s="69"/>
    </row>
    <row r="204" spans="1:10" s="68" customFormat="1" x14ac:dyDescent="0.35">
      <c r="A204" s="112"/>
      <c r="B204" s="69"/>
      <c r="C204" s="113"/>
      <c r="D204" s="69"/>
      <c r="E204" s="69"/>
      <c r="F204" s="69"/>
      <c r="G204" s="69"/>
      <c r="H204" s="69"/>
      <c r="I204" s="69"/>
      <c r="J204" s="69"/>
    </row>
    <row r="205" spans="1:10" s="68" customFormat="1" x14ac:dyDescent="0.35">
      <c r="A205" s="112"/>
      <c r="B205" s="69"/>
      <c r="C205" s="113"/>
      <c r="D205" s="69"/>
      <c r="E205" s="69"/>
      <c r="F205" s="69"/>
      <c r="G205" s="69"/>
      <c r="H205" s="69"/>
      <c r="I205" s="69"/>
      <c r="J205" s="69"/>
    </row>
    <row r="206" spans="1:10" s="68" customFormat="1" x14ac:dyDescent="0.35">
      <c r="A206" s="112"/>
      <c r="B206" s="69"/>
      <c r="C206" s="113"/>
      <c r="D206" s="69"/>
      <c r="E206" s="69"/>
      <c r="F206" s="69"/>
      <c r="G206" s="69"/>
      <c r="H206" s="69"/>
      <c r="I206" s="69"/>
      <c r="J206" s="69"/>
    </row>
    <row r="207" spans="1:10" s="68" customFormat="1" x14ac:dyDescent="0.35">
      <c r="A207" s="112"/>
      <c r="B207" s="69"/>
      <c r="C207" s="113"/>
      <c r="D207" s="69"/>
      <c r="E207" s="69"/>
      <c r="F207" s="69"/>
      <c r="G207" s="69"/>
      <c r="H207" s="69"/>
      <c r="I207" s="69"/>
      <c r="J207" s="69"/>
    </row>
    <row r="208" spans="1:10" s="118" customFormat="1" x14ac:dyDescent="0.35">
      <c r="A208" s="112"/>
      <c r="B208" s="69"/>
      <c r="C208" s="113"/>
      <c r="D208" s="69"/>
      <c r="E208" s="69"/>
      <c r="F208" s="69"/>
      <c r="G208" s="69"/>
      <c r="H208" s="69"/>
      <c r="I208" s="69"/>
      <c r="J208" s="69"/>
    </row>
    <row r="209" spans="1:10" s="68" customFormat="1" x14ac:dyDescent="0.35">
      <c r="A209" s="112"/>
      <c r="B209" s="69"/>
      <c r="C209" s="113"/>
      <c r="D209" s="69"/>
      <c r="E209" s="69"/>
      <c r="F209" s="69"/>
      <c r="G209" s="69"/>
      <c r="H209" s="69"/>
      <c r="I209" s="69"/>
      <c r="J209" s="69"/>
    </row>
    <row r="210" spans="1:10" s="68" customFormat="1" x14ac:dyDescent="0.35">
      <c r="A210" s="67"/>
      <c r="B210" s="69"/>
      <c r="C210" s="113"/>
      <c r="D210" s="69"/>
      <c r="E210" s="69"/>
      <c r="F210" s="69"/>
      <c r="G210" s="69"/>
      <c r="H210" s="69"/>
      <c r="I210" s="69"/>
      <c r="J210" s="69"/>
    </row>
    <row r="211" spans="1:10" s="68" customFormat="1" x14ac:dyDescent="0.35">
      <c r="A211" s="67"/>
      <c r="B211" s="69"/>
      <c r="C211" s="113"/>
      <c r="D211" s="69"/>
      <c r="E211" s="69"/>
      <c r="F211" s="69"/>
      <c r="G211" s="69"/>
      <c r="H211" s="69"/>
      <c r="I211" s="69"/>
      <c r="J211" s="69"/>
    </row>
    <row r="212" spans="1:10" s="68" customFormat="1" x14ac:dyDescent="0.35">
      <c r="A212" s="67"/>
      <c r="B212" s="69"/>
      <c r="C212" s="113"/>
      <c r="D212" s="69"/>
      <c r="E212" s="69"/>
      <c r="F212" s="69"/>
      <c r="G212" s="69"/>
      <c r="H212" s="69"/>
      <c r="I212" s="69"/>
      <c r="J212" s="69"/>
    </row>
    <row r="213" spans="1:10" s="68" customFormat="1" x14ac:dyDescent="0.35">
      <c r="A213" s="67"/>
      <c r="B213" s="69"/>
      <c r="C213" s="113"/>
      <c r="D213" s="69"/>
      <c r="E213" s="69"/>
      <c r="F213" s="69"/>
      <c r="G213" s="69"/>
      <c r="H213" s="69"/>
      <c r="I213" s="69"/>
      <c r="J213" s="69"/>
    </row>
    <row r="214" spans="1:10" s="68" customFormat="1" x14ac:dyDescent="0.35">
      <c r="A214" s="67"/>
      <c r="B214" s="69"/>
      <c r="C214" s="113"/>
      <c r="D214" s="69"/>
      <c r="E214" s="69"/>
      <c r="F214" s="69"/>
      <c r="G214" s="69"/>
      <c r="H214" s="69"/>
      <c r="I214" s="69"/>
      <c r="J214" s="69"/>
    </row>
    <row r="215" spans="1:10" s="68" customFormat="1" x14ac:dyDescent="0.35">
      <c r="A215" s="67"/>
      <c r="B215" s="69"/>
      <c r="C215" s="113"/>
      <c r="D215" s="69"/>
      <c r="E215" s="69"/>
      <c r="F215" s="69"/>
      <c r="G215" s="69"/>
      <c r="H215" s="69"/>
      <c r="I215" s="69"/>
      <c r="J215" s="69"/>
    </row>
    <row r="216" spans="1:10" s="68" customFormat="1" x14ac:dyDescent="0.35">
      <c r="A216" s="67"/>
      <c r="B216" s="69"/>
      <c r="C216" s="113"/>
      <c r="D216" s="69"/>
      <c r="E216" s="69"/>
      <c r="F216" s="69"/>
      <c r="G216" s="69"/>
      <c r="H216" s="69"/>
      <c r="I216" s="69"/>
      <c r="J216" s="69"/>
    </row>
    <row r="217" spans="1:10" s="68" customFormat="1" x14ac:dyDescent="0.35">
      <c r="A217" s="67"/>
      <c r="B217" s="69"/>
      <c r="C217" s="113"/>
      <c r="D217" s="69"/>
      <c r="E217" s="69"/>
      <c r="F217" s="69"/>
      <c r="G217" s="69"/>
      <c r="H217" s="69"/>
      <c r="I217" s="69"/>
      <c r="J217" s="69"/>
    </row>
    <row r="218" spans="1:10" s="68" customFormat="1" x14ac:dyDescent="0.35">
      <c r="A218" s="67"/>
      <c r="B218" s="69"/>
      <c r="C218" s="113"/>
      <c r="D218" s="69"/>
      <c r="E218" s="69"/>
      <c r="F218" s="69"/>
      <c r="G218" s="69"/>
      <c r="H218" s="69"/>
      <c r="I218" s="69"/>
      <c r="J218" s="69"/>
    </row>
    <row r="219" spans="1:10" s="68" customFormat="1" x14ac:dyDescent="0.35">
      <c r="A219" s="67"/>
      <c r="B219" s="69"/>
      <c r="C219" s="113"/>
      <c r="D219" s="69"/>
      <c r="E219" s="69"/>
      <c r="F219" s="69"/>
      <c r="G219" s="69"/>
      <c r="H219" s="69"/>
      <c r="I219" s="69"/>
      <c r="J219" s="69"/>
    </row>
    <row r="220" spans="1:10" s="68" customFormat="1" x14ac:dyDescent="0.35">
      <c r="A220" s="67"/>
      <c r="B220" s="69"/>
      <c r="C220" s="113"/>
      <c r="D220" s="69"/>
      <c r="E220" s="69"/>
      <c r="F220" s="69"/>
      <c r="G220" s="69"/>
      <c r="H220" s="69"/>
      <c r="I220" s="69"/>
      <c r="J220" s="69"/>
    </row>
    <row r="221" spans="1:10" s="68" customFormat="1" x14ac:dyDescent="0.35">
      <c r="A221" s="67"/>
      <c r="B221" s="69"/>
      <c r="C221" s="113"/>
      <c r="D221" s="69"/>
      <c r="E221" s="69"/>
      <c r="F221" s="69"/>
      <c r="G221" s="69"/>
      <c r="H221" s="69"/>
      <c r="I221" s="69"/>
      <c r="J221" s="69"/>
    </row>
    <row r="222" spans="1:10" s="68" customFormat="1" x14ac:dyDescent="0.35">
      <c r="A222" s="67"/>
      <c r="B222" s="69"/>
      <c r="C222" s="113"/>
      <c r="D222" s="69"/>
      <c r="E222" s="69"/>
      <c r="F222" s="69"/>
      <c r="G222" s="69"/>
      <c r="H222" s="69"/>
      <c r="I222" s="69"/>
      <c r="J222" s="69"/>
    </row>
    <row r="223" spans="1:10" s="68" customFormat="1" x14ac:dyDescent="0.35">
      <c r="A223" s="67"/>
      <c r="B223" s="69"/>
      <c r="C223" s="113"/>
      <c r="D223" s="69"/>
      <c r="E223" s="69"/>
      <c r="F223" s="69"/>
      <c r="G223" s="69"/>
      <c r="H223" s="69"/>
      <c r="I223" s="69"/>
      <c r="J223" s="69"/>
    </row>
    <row r="224" spans="1:10" s="68" customFormat="1" x14ac:dyDescent="0.35">
      <c r="A224" s="67"/>
      <c r="B224" s="69"/>
      <c r="C224" s="113"/>
      <c r="D224" s="69"/>
      <c r="E224" s="69"/>
      <c r="F224" s="69"/>
      <c r="G224" s="69"/>
      <c r="H224" s="69"/>
      <c r="I224" s="69"/>
      <c r="J224" s="69"/>
    </row>
    <row r="225" spans="1:10" s="68" customFormat="1" x14ac:dyDescent="0.35">
      <c r="A225" s="67"/>
      <c r="B225" s="69"/>
      <c r="C225" s="113"/>
      <c r="D225" s="69"/>
      <c r="E225" s="69"/>
      <c r="F225" s="69"/>
      <c r="G225" s="69"/>
      <c r="H225" s="69"/>
      <c r="I225" s="69"/>
      <c r="J225" s="69"/>
    </row>
    <row r="226" spans="1:10" s="68" customFormat="1" x14ac:dyDescent="0.35">
      <c r="A226" s="67"/>
      <c r="B226" s="69"/>
      <c r="C226" s="113"/>
      <c r="D226" s="69"/>
      <c r="E226" s="69"/>
      <c r="F226" s="69"/>
      <c r="G226" s="69"/>
      <c r="H226" s="69"/>
      <c r="I226" s="69"/>
      <c r="J226" s="69"/>
    </row>
    <row r="227" spans="1:10" s="68" customFormat="1" x14ac:dyDescent="0.35">
      <c r="A227" s="67"/>
      <c r="B227" s="69"/>
      <c r="C227" s="113"/>
      <c r="D227" s="69"/>
      <c r="E227" s="69"/>
      <c r="F227" s="69"/>
      <c r="G227" s="69"/>
      <c r="H227" s="69"/>
      <c r="I227" s="69"/>
      <c r="J227" s="69"/>
    </row>
    <row r="228" spans="1:10" s="68" customFormat="1" x14ac:dyDescent="0.35">
      <c r="A228" s="67"/>
      <c r="B228" s="69"/>
      <c r="C228" s="113"/>
      <c r="D228" s="69"/>
      <c r="E228" s="69"/>
      <c r="F228" s="69"/>
      <c r="G228" s="69"/>
      <c r="H228" s="69"/>
      <c r="I228" s="69"/>
      <c r="J228" s="69"/>
    </row>
    <row r="229" spans="1:10" s="68" customFormat="1" x14ac:dyDescent="0.35">
      <c r="A229" s="67"/>
      <c r="B229" s="69"/>
      <c r="C229" s="113"/>
      <c r="D229" s="69"/>
      <c r="E229" s="69"/>
      <c r="F229" s="69"/>
      <c r="G229" s="69"/>
      <c r="H229" s="69"/>
      <c r="I229" s="69"/>
      <c r="J229" s="69"/>
    </row>
    <row r="230" spans="1:10" s="68" customFormat="1" x14ac:dyDescent="0.35">
      <c r="A230" s="67"/>
      <c r="B230" s="69"/>
      <c r="C230" s="113"/>
      <c r="D230" s="69"/>
      <c r="E230" s="69"/>
      <c r="F230" s="69"/>
      <c r="G230" s="69"/>
      <c r="H230" s="69"/>
      <c r="I230" s="69"/>
      <c r="J230" s="69"/>
    </row>
    <row r="231" spans="1:10" s="68" customFormat="1" x14ac:dyDescent="0.35">
      <c r="A231" s="67"/>
      <c r="B231" s="69"/>
      <c r="C231" s="113"/>
      <c r="D231" s="69"/>
      <c r="E231" s="69"/>
      <c r="F231" s="69"/>
      <c r="G231" s="69"/>
      <c r="H231" s="69"/>
      <c r="I231" s="69"/>
      <c r="J231" s="69"/>
    </row>
    <row r="232" spans="1:10" s="68" customFormat="1" x14ac:dyDescent="0.35">
      <c r="A232" s="67"/>
      <c r="B232" s="69"/>
      <c r="C232" s="113"/>
      <c r="D232" s="69"/>
      <c r="E232" s="69"/>
      <c r="F232" s="69"/>
      <c r="G232" s="69"/>
      <c r="H232" s="69"/>
      <c r="I232" s="69"/>
      <c r="J232" s="69"/>
    </row>
    <row r="233" spans="1:10" s="68" customFormat="1" x14ac:dyDescent="0.35">
      <c r="A233" s="67"/>
      <c r="B233" s="69"/>
      <c r="C233" s="113"/>
      <c r="D233" s="69"/>
      <c r="E233" s="69"/>
      <c r="F233" s="69"/>
      <c r="G233" s="69"/>
      <c r="H233" s="69"/>
      <c r="I233" s="69"/>
      <c r="J233" s="69"/>
    </row>
    <row r="234" spans="1:10" s="68" customFormat="1" x14ac:dyDescent="0.35">
      <c r="A234" s="67"/>
      <c r="B234" s="69"/>
      <c r="C234" s="113"/>
      <c r="D234" s="69"/>
      <c r="E234" s="69"/>
      <c r="F234" s="69"/>
      <c r="G234" s="69"/>
      <c r="H234" s="69"/>
      <c r="I234" s="69"/>
      <c r="J234" s="69"/>
    </row>
    <row r="235" spans="1:10" s="68" customFormat="1" x14ac:dyDescent="0.35">
      <c r="A235" s="67"/>
      <c r="B235" s="69"/>
      <c r="C235" s="113"/>
      <c r="D235" s="69"/>
      <c r="E235" s="69"/>
      <c r="F235" s="69"/>
      <c r="G235" s="69"/>
      <c r="H235" s="69"/>
      <c r="I235" s="69"/>
      <c r="J235" s="69"/>
    </row>
    <row r="236" spans="1:10" s="68" customFormat="1" x14ac:dyDescent="0.35">
      <c r="A236" s="67"/>
      <c r="B236" s="69"/>
      <c r="C236" s="113"/>
      <c r="D236" s="69"/>
      <c r="E236" s="69"/>
      <c r="F236" s="69"/>
      <c r="G236" s="69"/>
      <c r="H236" s="69"/>
      <c r="I236" s="69"/>
      <c r="J236" s="69"/>
    </row>
    <row r="237" spans="1:10" s="68" customFormat="1" x14ac:dyDescent="0.35">
      <c r="A237" s="67"/>
      <c r="B237" s="69"/>
      <c r="C237" s="113"/>
      <c r="D237" s="69"/>
      <c r="E237" s="69"/>
      <c r="F237" s="69"/>
      <c r="G237" s="69"/>
      <c r="H237" s="69"/>
      <c r="I237" s="69"/>
      <c r="J237" s="69"/>
    </row>
    <row r="238" spans="1:10" s="68" customFormat="1" x14ac:dyDescent="0.35">
      <c r="A238" s="67"/>
      <c r="B238" s="69"/>
      <c r="C238" s="113"/>
      <c r="D238" s="69"/>
      <c r="E238" s="69"/>
      <c r="F238" s="69"/>
      <c r="G238" s="69"/>
      <c r="H238" s="69"/>
      <c r="I238" s="69"/>
      <c r="J238" s="69"/>
    </row>
    <row r="239" spans="1:10" s="68" customFormat="1" x14ac:dyDescent="0.35">
      <c r="A239" s="67"/>
      <c r="B239" s="69"/>
      <c r="C239" s="113"/>
      <c r="D239" s="69"/>
      <c r="E239" s="69"/>
      <c r="F239" s="69"/>
      <c r="G239" s="69"/>
      <c r="H239" s="69"/>
      <c r="I239" s="69"/>
      <c r="J239" s="69"/>
    </row>
    <row r="240" spans="1:10" s="68" customFormat="1" x14ac:dyDescent="0.35">
      <c r="A240" s="67"/>
      <c r="B240" s="69"/>
      <c r="C240" s="113"/>
      <c r="D240" s="69"/>
      <c r="E240" s="69"/>
      <c r="F240" s="69"/>
      <c r="G240" s="69"/>
      <c r="H240" s="69"/>
      <c r="I240" s="69"/>
      <c r="J240" s="69"/>
    </row>
    <row r="241" spans="1:10" s="68" customFormat="1" x14ac:dyDescent="0.35">
      <c r="A241" s="67"/>
      <c r="B241" s="69"/>
      <c r="C241" s="113"/>
      <c r="D241" s="69"/>
      <c r="E241" s="69"/>
      <c r="F241" s="69"/>
      <c r="G241" s="69"/>
      <c r="H241" s="69"/>
      <c r="I241" s="69"/>
      <c r="J241" s="69"/>
    </row>
    <row r="242" spans="1:10" s="68" customFormat="1" ht="18.75" customHeight="1" x14ac:dyDescent="0.35">
      <c r="A242" s="67"/>
      <c r="B242" s="69"/>
      <c r="C242" s="113"/>
      <c r="D242" s="69"/>
      <c r="E242" s="69"/>
      <c r="F242" s="69"/>
      <c r="G242" s="69"/>
      <c r="H242" s="69"/>
      <c r="I242" s="69"/>
      <c r="J242" s="69"/>
    </row>
  </sheetData>
  <mergeCells count="11">
    <mergeCell ref="E96:F96"/>
    <mergeCell ref="B90:C92"/>
    <mergeCell ref="E95:F95"/>
    <mergeCell ref="I97:K97"/>
    <mergeCell ref="A7:J7"/>
    <mergeCell ref="A8:J8"/>
    <mergeCell ref="A9:J9"/>
    <mergeCell ref="A10:J10"/>
    <mergeCell ref="D89:E89"/>
    <mergeCell ref="A87:E87"/>
    <mergeCell ref="A88:E88"/>
  </mergeCells>
  <printOptions horizontalCentered="1"/>
  <pageMargins left="0.23622047244094491" right="0.23622047244094491" top="0.74803149606299213" bottom="0.74803149606299213" header="0.31496062992125984" footer="0.31496062992125984"/>
  <pageSetup scale="43" fitToHeight="0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45"/>
  <sheetViews>
    <sheetView showGridLines="0" view="pageBreakPreview" topLeftCell="A73" zoomScale="60" zoomScaleNormal="70" workbookViewId="0">
      <selection activeCell="B79" sqref="B79"/>
    </sheetView>
  </sheetViews>
  <sheetFormatPr baseColWidth="10" defaultColWidth="11.42578125" defaultRowHeight="21" x14ac:dyDescent="0.35"/>
  <cols>
    <col min="1" max="1" width="30.42578125" style="67" customWidth="1"/>
    <col min="2" max="2" width="69.5703125" style="69" customWidth="1"/>
    <col min="3" max="3" width="45.85546875" style="113" bestFit="1" customWidth="1"/>
    <col min="4" max="4" width="31.42578125" style="69" customWidth="1"/>
    <col min="5" max="5" width="18.28515625" style="69" customWidth="1"/>
    <col min="6" max="7" width="24.42578125" style="69" customWidth="1"/>
    <col min="8" max="8" width="20.28515625" style="69" customWidth="1"/>
    <col min="9" max="9" width="24.28515625" style="69" bestFit="1" customWidth="1"/>
    <col min="10" max="10" width="22.42578125" style="69" customWidth="1"/>
    <col min="11" max="11" width="16.140625" style="69" customWidth="1"/>
    <col min="12" max="256" width="11.42578125" style="69"/>
    <col min="257" max="257" width="29.5703125" style="69" customWidth="1"/>
    <col min="258" max="258" width="42.28515625" style="69" customWidth="1"/>
    <col min="259" max="259" width="39.5703125" style="69" customWidth="1"/>
    <col min="260" max="260" width="37.140625" style="69" customWidth="1"/>
    <col min="261" max="261" width="18.28515625" style="69" customWidth="1"/>
    <col min="262" max="262" width="18.140625" style="69" customWidth="1"/>
    <col min="263" max="263" width="14.42578125" style="69" customWidth="1"/>
    <col min="264" max="264" width="10.85546875" style="69" customWidth="1"/>
    <col min="265" max="265" width="18.28515625" style="69" customWidth="1"/>
    <col min="266" max="266" width="16.42578125" style="69" bestFit="1" customWidth="1"/>
    <col min="267" max="267" width="16.140625" style="69" customWidth="1"/>
    <col min="268" max="512" width="11.42578125" style="69"/>
    <col min="513" max="513" width="29.5703125" style="69" customWidth="1"/>
    <col min="514" max="514" width="42.28515625" style="69" customWidth="1"/>
    <col min="515" max="515" width="39.5703125" style="69" customWidth="1"/>
    <col min="516" max="516" width="37.140625" style="69" customWidth="1"/>
    <col min="517" max="517" width="18.28515625" style="69" customWidth="1"/>
    <col min="518" max="518" width="18.140625" style="69" customWidth="1"/>
    <col min="519" max="519" width="14.42578125" style="69" customWidth="1"/>
    <col min="520" max="520" width="10.85546875" style="69" customWidth="1"/>
    <col min="521" max="521" width="18.28515625" style="69" customWidth="1"/>
    <col min="522" max="522" width="16.42578125" style="69" bestFit="1" customWidth="1"/>
    <col min="523" max="523" width="16.140625" style="69" customWidth="1"/>
    <col min="524" max="768" width="11.42578125" style="69"/>
    <col min="769" max="769" width="29.5703125" style="69" customWidth="1"/>
    <col min="770" max="770" width="42.28515625" style="69" customWidth="1"/>
    <col min="771" max="771" width="39.5703125" style="69" customWidth="1"/>
    <col min="772" max="772" width="37.140625" style="69" customWidth="1"/>
    <col min="773" max="773" width="18.28515625" style="69" customWidth="1"/>
    <col min="774" max="774" width="18.140625" style="69" customWidth="1"/>
    <col min="775" max="775" width="14.42578125" style="69" customWidth="1"/>
    <col min="776" max="776" width="10.85546875" style="69" customWidth="1"/>
    <col min="777" max="777" width="18.28515625" style="69" customWidth="1"/>
    <col min="778" max="778" width="16.42578125" style="69" bestFit="1" customWidth="1"/>
    <col min="779" max="779" width="16.140625" style="69" customWidth="1"/>
    <col min="780" max="1024" width="11.42578125" style="69"/>
    <col min="1025" max="1025" width="29.5703125" style="69" customWidth="1"/>
    <col min="1026" max="1026" width="42.28515625" style="69" customWidth="1"/>
    <col min="1027" max="1027" width="39.5703125" style="69" customWidth="1"/>
    <col min="1028" max="1028" width="37.140625" style="69" customWidth="1"/>
    <col min="1029" max="1029" width="18.28515625" style="69" customWidth="1"/>
    <col min="1030" max="1030" width="18.140625" style="69" customWidth="1"/>
    <col min="1031" max="1031" width="14.42578125" style="69" customWidth="1"/>
    <col min="1032" max="1032" width="10.85546875" style="69" customWidth="1"/>
    <col min="1033" max="1033" width="18.28515625" style="69" customWidth="1"/>
    <col min="1034" max="1034" width="16.42578125" style="69" bestFit="1" customWidth="1"/>
    <col min="1035" max="1035" width="16.140625" style="69" customWidth="1"/>
    <col min="1036" max="1280" width="11.42578125" style="69"/>
    <col min="1281" max="1281" width="29.5703125" style="69" customWidth="1"/>
    <col min="1282" max="1282" width="42.28515625" style="69" customWidth="1"/>
    <col min="1283" max="1283" width="39.5703125" style="69" customWidth="1"/>
    <col min="1284" max="1284" width="37.140625" style="69" customWidth="1"/>
    <col min="1285" max="1285" width="18.28515625" style="69" customWidth="1"/>
    <col min="1286" max="1286" width="18.140625" style="69" customWidth="1"/>
    <col min="1287" max="1287" width="14.42578125" style="69" customWidth="1"/>
    <col min="1288" max="1288" width="10.85546875" style="69" customWidth="1"/>
    <col min="1289" max="1289" width="18.28515625" style="69" customWidth="1"/>
    <col min="1290" max="1290" width="16.42578125" style="69" bestFit="1" customWidth="1"/>
    <col min="1291" max="1291" width="16.140625" style="69" customWidth="1"/>
    <col min="1292" max="1536" width="11.42578125" style="69"/>
    <col min="1537" max="1537" width="29.5703125" style="69" customWidth="1"/>
    <col min="1538" max="1538" width="42.28515625" style="69" customWidth="1"/>
    <col min="1539" max="1539" width="39.5703125" style="69" customWidth="1"/>
    <col min="1540" max="1540" width="37.140625" style="69" customWidth="1"/>
    <col min="1541" max="1541" width="18.28515625" style="69" customWidth="1"/>
    <col min="1542" max="1542" width="18.140625" style="69" customWidth="1"/>
    <col min="1543" max="1543" width="14.42578125" style="69" customWidth="1"/>
    <col min="1544" max="1544" width="10.85546875" style="69" customWidth="1"/>
    <col min="1545" max="1545" width="18.28515625" style="69" customWidth="1"/>
    <col min="1546" max="1546" width="16.42578125" style="69" bestFit="1" customWidth="1"/>
    <col min="1547" max="1547" width="16.140625" style="69" customWidth="1"/>
    <col min="1548" max="1792" width="11.42578125" style="69"/>
    <col min="1793" max="1793" width="29.5703125" style="69" customWidth="1"/>
    <col min="1794" max="1794" width="42.28515625" style="69" customWidth="1"/>
    <col min="1795" max="1795" width="39.5703125" style="69" customWidth="1"/>
    <col min="1796" max="1796" width="37.140625" style="69" customWidth="1"/>
    <col min="1797" max="1797" width="18.28515625" style="69" customWidth="1"/>
    <col min="1798" max="1798" width="18.140625" style="69" customWidth="1"/>
    <col min="1799" max="1799" width="14.42578125" style="69" customWidth="1"/>
    <col min="1800" max="1800" width="10.85546875" style="69" customWidth="1"/>
    <col min="1801" max="1801" width="18.28515625" style="69" customWidth="1"/>
    <col min="1802" max="1802" width="16.42578125" style="69" bestFit="1" customWidth="1"/>
    <col min="1803" max="1803" width="16.140625" style="69" customWidth="1"/>
    <col min="1804" max="2048" width="11.42578125" style="69"/>
    <col min="2049" max="2049" width="29.5703125" style="69" customWidth="1"/>
    <col min="2050" max="2050" width="42.28515625" style="69" customWidth="1"/>
    <col min="2051" max="2051" width="39.5703125" style="69" customWidth="1"/>
    <col min="2052" max="2052" width="37.140625" style="69" customWidth="1"/>
    <col min="2053" max="2053" width="18.28515625" style="69" customWidth="1"/>
    <col min="2054" max="2054" width="18.140625" style="69" customWidth="1"/>
    <col min="2055" max="2055" width="14.42578125" style="69" customWidth="1"/>
    <col min="2056" max="2056" width="10.85546875" style="69" customWidth="1"/>
    <col min="2057" max="2057" width="18.28515625" style="69" customWidth="1"/>
    <col min="2058" max="2058" width="16.42578125" style="69" bestFit="1" customWidth="1"/>
    <col min="2059" max="2059" width="16.140625" style="69" customWidth="1"/>
    <col min="2060" max="2304" width="11.42578125" style="69"/>
    <col min="2305" max="2305" width="29.5703125" style="69" customWidth="1"/>
    <col min="2306" max="2306" width="42.28515625" style="69" customWidth="1"/>
    <col min="2307" max="2307" width="39.5703125" style="69" customWidth="1"/>
    <col min="2308" max="2308" width="37.140625" style="69" customWidth="1"/>
    <col min="2309" max="2309" width="18.28515625" style="69" customWidth="1"/>
    <col min="2310" max="2310" width="18.140625" style="69" customWidth="1"/>
    <col min="2311" max="2311" width="14.42578125" style="69" customWidth="1"/>
    <col min="2312" max="2312" width="10.85546875" style="69" customWidth="1"/>
    <col min="2313" max="2313" width="18.28515625" style="69" customWidth="1"/>
    <col min="2314" max="2314" width="16.42578125" style="69" bestFit="1" customWidth="1"/>
    <col min="2315" max="2315" width="16.140625" style="69" customWidth="1"/>
    <col min="2316" max="2560" width="11.42578125" style="69"/>
    <col min="2561" max="2561" width="29.5703125" style="69" customWidth="1"/>
    <col min="2562" max="2562" width="42.28515625" style="69" customWidth="1"/>
    <col min="2563" max="2563" width="39.5703125" style="69" customWidth="1"/>
    <col min="2564" max="2564" width="37.140625" style="69" customWidth="1"/>
    <col min="2565" max="2565" width="18.28515625" style="69" customWidth="1"/>
    <col min="2566" max="2566" width="18.140625" style="69" customWidth="1"/>
    <col min="2567" max="2567" width="14.42578125" style="69" customWidth="1"/>
    <col min="2568" max="2568" width="10.85546875" style="69" customWidth="1"/>
    <col min="2569" max="2569" width="18.28515625" style="69" customWidth="1"/>
    <col min="2570" max="2570" width="16.42578125" style="69" bestFit="1" customWidth="1"/>
    <col min="2571" max="2571" width="16.140625" style="69" customWidth="1"/>
    <col min="2572" max="2816" width="11.42578125" style="69"/>
    <col min="2817" max="2817" width="29.5703125" style="69" customWidth="1"/>
    <col min="2818" max="2818" width="42.28515625" style="69" customWidth="1"/>
    <col min="2819" max="2819" width="39.5703125" style="69" customWidth="1"/>
    <col min="2820" max="2820" width="37.140625" style="69" customWidth="1"/>
    <col min="2821" max="2821" width="18.28515625" style="69" customWidth="1"/>
    <col min="2822" max="2822" width="18.140625" style="69" customWidth="1"/>
    <col min="2823" max="2823" width="14.42578125" style="69" customWidth="1"/>
    <col min="2824" max="2824" width="10.85546875" style="69" customWidth="1"/>
    <col min="2825" max="2825" width="18.28515625" style="69" customWidth="1"/>
    <col min="2826" max="2826" width="16.42578125" style="69" bestFit="1" customWidth="1"/>
    <col min="2827" max="2827" width="16.140625" style="69" customWidth="1"/>
    <col min="2828" max="3072" width="11.42578125" style="69"/>
    <col min="3073" max="3073" width="29.5703125" style="69" customWidth="1"/>
    <col min="3074" max="3074" width="42.28515625" style="69" customWidth="1"/>
    <col min="3075" max="3075" width="39.5703125" style="69" customWidth="1"/>
    <col min="3076" max="3076" width="37.140625" style="69" customWidth="1"/>
    <col min="3077" max="3077" width="18.28515625" style="69" customWidth="1"/>
    <col min="3078" max="3078" width="18.140625" style="69" customWidth="1"/>
    <col min="3079" max="3079" width="14.42578125" style="69" customWidth="1"/>
    <col min="3080" max="3080" width="10.85546875" style="69" customWidth="1"/>
    <col min="3081" max="3081" width="18.28515625" style="69" customWidth="1"/>
    <col min="3082" max="3082" width="16.42578125" style="69" bestFit="1" customWidth="1"/>
    <col min="3083" max="3083" width="16.140625" style="69" customWidth="1"/>
    <col min="3084" max="3328" width="11.42578125" style="69"/>
    <col min="3329" max="3329" width="29.5703125" style="69" customWidth="1"/>
    <col min="3330" max="3330" width="42.28515625" style="69" customWidth="1"/>
    <col min="3331" max="3331" width="39.5703125" style="69" customWidth="1"/>
    <col min="3332" max="3332" width="37.140625" style="69" customWidth="1"/>
    <col min="3333" max="3333" width="18.28515625" style="69" customWidth="1"/>
    <col min="3334" max="3334" width="18.140625" style="69" customWidth="1"/>
    <col min="3335" max="3335" width="14.42578125" style="69" customWidth="1"/>
    <col min="3336" max="3336" width="10.85546875" style="69" customWidth="1"/>
    <col min="3337" max="3337" width="18.28515625" style="69" customWidth="1"/>
    <col min="3338" max="3338" width="16.42578125" style="69" bestFit="1" customWidth="1"/>
    <col min="3339" max="3339" width="16.140625" style="69" customWidth="1"/>
    <col min="3340" max="3584" width="11.42578125" style="69"/>
    <col min="3585" max="3585" width="29.5703125" style="69" customWidth="1"/>
    <col min="3586" max="3586" width="42.28515625" style="69" customWidth="1"/>
    <col min="3587" max="3587" width="39.5703125" style="69" customWidth="1"/>
    <col min="3588" max="3588" width="37.140625" style="69" customWidth="1"/>
    <col min="3589" max="3589" width="18.28515625" style="69" customWidth="1"/>
    <col min="3590" max="3590" width="18.140625" style="69" customWidth="1"/>
    <col min="3591" max="3591" width="14.42578125" style="69" customWidth="1"/>
    <col min="3592" max="3592" width="10.85546875" style="69" customWidth="1"/>
    <col min="3593" max="3593" width="18.28515625" style="69" customWidth="1"/>
    <col min="3594" max="3594" width="16.42578125" style="69" bestFit="1" customWidth="1"/>
    <col min="3595" max="3595" width="16.140625" style="69" customWidth="1"/>
    <col min="3596" max="3840" width="11.42578125" style="69"/>
    <col min="3841" max="3841" width="29.5703125" style="69" customWidth="1"/>
    <col min="3842" max="3842" width="42.28515625" style="69" customWidth="1"/>
    <col min="3843" max="3843" width="39.5703125" style="69" customWidth="1"/>
    <col min="3844" max="3844" width="37.140625" style="69" customWidth="1"/>
    <col min="3845" max="3845" width="18.28515625" style="69" customWidth="1"/>
    <col min="3846" max="3846" width="18.140625" style="69" customWidth="1"/>
    <col min="3847" max="3847" width="14.42578125" style="69" customWidth="1"/>
    <col min="3848" max="3848" width="10.85546875" style="69" customWidth="1"/>
    <col min="3849" max="3849" width="18.28515625" style="69" customWidth="1"/>
    <col min="3850" max="3850" width="16.42578125" style="69" bestFit="1" customWidth="1"/>
    <col min="3851" max="3851" width="16.140625" style="69" customWidth="1"/>
    <col min="3852" max="4096" width="11.42578125" style="69"/>
    <col min="4097" max="4097" width="29.5703125" style="69" customWidth="1"/>
    <col min="4098" max="4098" width="42.28515625" style="69" customWidth="1"/>
    <col min="4099" max="4099" width="39.5703125" style="69" customWidth="1"/>
    <col min="4100" max="4100" width="37.140625" style="69" customWidth="1"/>
    <col min="4101" max="4101" width="18.28515625" style="69" customWidth="1"/>
    <col min="4102" max="4102" width="18.140625" style="69" customWidth="1"/>
    <col min="4103" max="4103" width="14.42578125" style="69" customWidth="1"/>
    <col min="4104" max="4104" width="10.85546875" style="69" customWidth="1"/>
    <col min="4105" max="4105" width="18.28515625" style="69" customWidth="1"/>
    <col min="4106" max="4106" width="16.42578125" style="69" bestFit="1" customWidth="1"/>
    <col min="4107" max="4107" width="16.140625" style="69" customWidth="1"/>
    <col min="4108" max="4352" width="11.42578125" style="69"/>
    <col min="4353" max="4353" width="29.5703125" style="69" customWidth="1"/>
    <col min="4354" max="4354" width="42.28515625" style="69" customWidth="1"/>
    <col min="4355" max="4355" width="39.5703125" style="69" customWidth="1"/>
    <col min="4356" max="4356" width="37.140625" style="69" customWidth="1"/>
    <col min="4357" max="4357" width="18.28515625" style="69" customWidth="1"/>
    <col min="4358" max="4358" width="18.140625" style="69" customWidth="1"/>
    <col min="4359" max="4359" width="14.42578125" style="69" customWidth="1"/>
    <col min="4360" max="4360" width="10.85546875" style="69" customWidth="1"/>
    <col min="4361" max="4361" width="18.28515625" style="69" customWidth="1"/>
    <col min="4362" max="4362" width="16.42578125" style="69" bestFit="1" customWidth="1"/>
    <col min="4363" max="4363" width="16.140625" style="69" customWidth="1"/>
    <col min="4364" max="4608" width="11.42578125" style="69"/>
    <col min="4609" max="4609" width="29.5703125" style="69" customWidth="1"/>
    <col min="4610" max="4610" width="42.28515625" style="69" customWidth="1"/>
    <col min="4611" max="4611" width="39.5703125" style="69" customWidth="1"/>
    <col min="4612" max="4612" width="37.140625" style="69" customWidth="1"/>
    <col min="4613" max="4613" width="18.28515625" style="69" customWidth="1"/>
    <col min="4614" max="4614" width="18.140625" style="69" customWidth="1"/>
    <col min="4615" max="4615" width="14.42578125" style="69" customWidth="1"/>
    <col min="4616" max="4616" width="10.85546875" style="69" customWidth="1"/>
    <col min="4617" max="4617" width="18.28515625" style="69" customWidth="1"/>
    <col min="4618" max="4618" width="16.42578125" style="69" bestFit="1" customWidth="1"/>
    <col min="4619" max="4619" width="16.140625" style="69" customWidth="1"/>
    <col min="4620" max="4864" width="11.42578125" style="69"/>
    <col min="4865" max="4865" width="29.5703125" style="69" customWidth="1"/>
    <col min="4866" max="4866" width="42.28515625" style="69" customWidth="1"/>
    <col min="4867" max="4867" width="39.5703125" style="69" customWidth="1"/>
    <col min="4868" max="4868" width="37.140625" style="69" customWidth="1"/>
    <col min="4869" max="4869" width="18.28515625" style="69" customWidth="1"/>
    <col min="4870" max="4870" width="18.140625" style="69" customWidth="1"/>
    <col min="4871" max="4871" width="14.42578125" style="69" customWidth="1"/>
    <col min="4872" max="4872" width="10.85546875" style="69" customWidth="1"/>
    <col min="4873" max="4873" width="18.28515625" style="69" customWidth="1"/>
    <col min="4874" max="4874" width="16.42578125" style="69" bestFit="1" customWidth="1"/>
    <col min="4875" max="4875" width="16.140625" style="69" customWidth="1"/>
    <col min="4876" max="5120" width="11.42578125" style="69"/>
    <col min="5121" max="5121" width="29.5703125" style="69" customWidth="1"/>
    <col min="5122" max="5122" width="42.28515625" style="69" customWidth="1"/>
    <col min="5123" max="5123" width="39.5703125" style="69" customWidth="1"/>
    <col min="5124" max="5124" width="37.140625" style="69" customWidth="1"/>
    <col min="5125" max="5125" width="18.28515625" style="69" customWidth="1"/>
    <col min="5126" max="5126" width="18.140625" style="69" customWidth="1"/>
    <col min="5127" max="5127" width="14.42578125" style="69" customWidth="1"/>
    <col min="5128" max="5128" width="10.85546875" style="69" customWidth="1"/>
    <col min="5129" max="5129" width="18.28515625" style="69" customWidth="1"/>
    <col min="5130" max="5130" width="16.42578125" style="69" bestFit="1" customWidth="1"/>
    <col min="5131" max="5131" width="16.140625" style="69" customWidth="1"/>
    <col min="5132" max="5376" width="11.42578125" style="69"/>
    <col min="5377" max="5377" width="29.5703125" style="69" customWidth="1"/>
    <col min="5378" max="5378" width="42.28515625" style="69" customWidth="1"/>
    <col min="5379" max="5379" width="39.5703125" style="69" customWidth="1"/>
    <col min="5380" max="5380" width="37.140625" style="69" customWidth="1"/>
    <col min="5381" max="5381" width="18.28515625" style="69" customWidth="1"/>
    <col min="5382" max="5382" width="18.140625" style="69" customWidth="1"/>
    <col min="5383" max="5383" width="14.42578125" style="69" customWidth="1"/>
    <col min="5384" max="5384" width="10.85546875" style="69" customWidth="1"/>
    <col min="5385" max="5385" width="18.28515625" style="69" customWidth="1"/>
    <col min="5386" max="5386" width="16.42578125" style="69" bestFit="1" customWidth="1"/>
    <col min="5387" max="5387" width="16.140625" style="69" customWidth="1"/>
    <col min="5388" max="5632" width="11.42578125" style="69"/>
    <col min="5633" max="5633" width="29.5703125" style="69" customWidth="1"/>
    <col min="5634" max="5634" width="42.28515625" style="69" customWidth="1"/>
    <col min="5635" max="5635" width="39.5703125" style="69" customWidth="1"/>
    <col min="5636" max="5636" width="37.140625" style="69" customWidth="1"/>
    <col min="5637" max="5637" width="18.28515625" style="69" customWidth="1"/>
    <col min="5638" max="5638" width="18.140625" style="69" customWidth="1"/>
    <col min="5639" max="5639" width="14.42578125" style="69" customWidth="1"/>
    <col min="5640" max="5640" width="10.85546875" style="69" customWidth="1"/>
    <col min="5641" max="5641" width="18.28515625" style="69" customWidth="1"/>
    <col min="5642" max="5642" width="16.42578125" style="69" bestFit="1" customWidth="1"/>
    <col min="5643" max="5643" width="16.140625" style="69" customWidth="1"/>
    <col min="5644" max="5888" width="11.42578125" style="69"/>
    <col min="5889" max="5889" width="29.5703125" style="69" customWidth="1"/>
    <col min="5890" max="5890" width="42.28515625" style="69" customWidth="1"/>
    <col min="5891" max="5891" width="39.5703125" style="69" customWidth="1"/>
    <col min="5892" max="5892" width="37.140625" style="69" customWidth="1"/>
    <col min="5893" max="5893" width="18.28515625" style="69" customWidth="1"/>
    <col min="5894" max="5894" width="18.140625" style="69" customWidth="1"/>
    <col min="5895" max="5895" width="14.42578125" style="69" customWidth="1"/>
    <col min="5896" max="5896" width="10.85546875" style="69" customWidth="1"/>
    <col min="5897" max="5897" width="18.28515625" style="69" customWidth="1"/>
    <col min="5898" max="5898" width="16.42578125" style="69" bestFit="1" customWidth="1"/>
    <col min="5899" max="5899" width="16.140625" style="69" customWidth="1"/>
    <col min="5900" max="6144" width="11.42578125" style="69"/>
    <col min="6145" max="6145" width="29.5703125" style="69" customWidth="1"/>
    <col min="6146" max="6146" width="42.28515625" style="69" customWidth="1"/>
    <col min="6147" max="6147" width="39.5703125" style="69" customWidth="1"/>
    <col min="6148" max="6148" width="37.140625" style="69" customWidth="1"/>
    <col min="6149" max="6149" width="18.28515625" style="69" customWidth="1"/>
    <col min="6150" max="6150" width="18.140625" style="69" customWidth="1"/>
    <col min="6151" max="6151" width="14.42578125" style="69" customWidth="1"/>
    <col min="6152" max="6152" width="10.85546875" style="69" customWidth="1"/>
    <col min="6153" max="6153" width="18.28515625" style="69" customWidth="1"/>
    <col min="6154" max="6154" width="16.42578125" style="69" bestFit="1" customWidth="1"/>
    <col min="6155" max="6155" width="16.140625" style="69" customWidth="1"/>
    <col min="6156" max="6400" width="11.42578125" style="69"/>
    <col min="6401" max="6401" width="29.5703125" style="69" customWidth="1"/>
    <col min="6402" max="6402" width="42.28515625" style="69" customWidth="1"/>
    <col min="6403" max="6403" width="39.5703125" style="69" customWidth="1"/>
    <col min="6404" max="6404" width="37.140625" style="69" customWidth="1"/>
    <col min="6405" max="6405" width="18.28515625" style="69" customWidth="1"/>
    <col min="6406" max="6406" width="18.140625" style="69" customWidth="1"/>
    <col min="6407" max="6407" width="14.42578125" style="69" customWidth="1"/>
    <col min="6408" max="6408" width="10.85546875" style="69" customWidth="1"/>
    <col min="6409" max="6409" width="18.28515625" style="69" customWidth="1"/>
    <col min="6410" max="6410" width="16.42578125" style="69" bestFit="1" customWidth="1"/>
    <col min="6411" max="6411" width="16.140625" style="69" customWidth="1"/>
    <col min="6412" max="6656" width="11.42578125" style="69"/>
    <col min="6657" max="6657" width="29.5703125" style="69" customWidth="1"/>
    <col min="6658" max="6658" width="42.28515625" style="69" customWidth="1"/>
    <col min="6659" max="6659" width="39.5703125" style="69" customWidth="1"/>
    <col min="6660" max="6660" width="37.140625" style="69" customWidth="1"/>
    <col min="6661" max="6661" width="18.28515625" style="69" customWidth="1"/>
    <col min="6662" max="6662" width="18.140625" style="69" customWidth="1"/>
    <col min="6663" max="6663" width="14.42578125" style="69" customWidth="1"/>
    <col min="6664" max="6664" width="10.85546875" style="69" customWidth="1"/>
    <col min="6665" max="6665" width="18.28515625" style="69" customWidth="1"/>
    <col min="6666" max="6666" width="16.42578125" style="69" bestFit="1" customWidth="1"/>
    <col min="6667" max="6667" width="16.140625" style="69" customWidth="1"/>
    <col min="6668" max="6912" width="11.42578125" style="69"/>
    <col min="6913" max="6913" width="29.5703125" style="69" customWidth="1"/>
    <col min="6914" max="6914" width="42.28515625" style="69" customWidth="1"/>
    <col min="6915" max="6915" width="39.5703125" style="69" customWidth="1"/>
    <col min="6916" max="6916" width="37.140625" style="69" customWidth="1"/>
    <col min="6917" max="6917" width="18.28515625" style="69" customWidth="1"/>
    <col min="6918" max="6918" width="18.140625" style="69" customWidth="1"/>
    <col min="6919" max="6919" width="14.42578125" style="69" customWidth="1"/>
    <col min="6920" max="6920" width="10.85546875" style="69" customWidth="1"/>
    <col min="6921" max="6921" width="18.28515625" style="69" customWidth="1"/>
    <col min="6922" max="6922" width="16.42578125" style="69" bestFit="1" customWidth="1"/>
    <col min="6923" max="6923" width="16.140625" style="69" customWidth="1"/>
    <col min="6924" max="7168" width="11.42578125" style="69"/>
    <col min="7169" max="7169" width="29.5703125" style="69" customWidth="1"/>
    <col min="7170" max="7170" width="42.28515625" style="69" customWidth="1"/>
    <col min="7171" max="7171" width="39.5703125" style="69" customWidth="1"/>
    <col min="7172" max="7172" width="37.140625" style="69" customWidth="1"/>
    <col min="7173" max="7173" width="18.28515625" style="69" customWidth="1"/>
    <col min="7174" max="7174" width="18.140625" style="69" customWidth="1"/>
    <col min="7175" max="7175" width="14.42578125" style="69" customWidth="1"/>
    <col min="7176" max="7176" width="10.85546875" style="69" customWidth="1"/>
    <col min="7177" max="7177" width="18.28515625" style="69" customWidth="1"/>
    <col min="7178" max="7178" width="16.42578125" style="69" bestFit="1" customWidth="1"/>
    <col min="7179" max="7179" width="16.140625" style="69" customWidth="1"/>
    <col min="7180" max="7424" width="11.42578125" style="69"/>
    <col min="7425" max="7425" width="29.5703125" style="69" customWidth="1"/>
    <col min="7426" max="7426" width="42.28515625" style="69" customWidth="1"/>
    <col min="7427" max="7427" width="39.5703125" style="69" customWidth="1"/>
    <col min="7428" max="7428" width="37.140625" style="69" customWidth="1"/>
    <col min="7429" max="7429" width="18.28515625" style="69" customWidth="1"/>
    <col min="7430" max="7430" width="18.140625" style="69" customWidth="1"/>
    <col min="7431" max="7431" width="14.42578125" style="69" customWidth="1"/>
    <col min="7432" max="7432" width="10.85546875" style="69" customWidth="1"/>
    <col min="7433" max="7433" width="18.28515625" style="69" customWidth="1"/>
    <col min="7434" max="7434" width="16.42578125" style="69" bestFit="1" customWidth="1"/>
    <col min="7435" max="7435" width="16.140625" style="69" customWidth="1"/>
    <col min="7436" max="7680" width="11.42578125" style="69"/>
    <col min="7681" max="7681" width="29.5703125" style="69" customWidth="1"/>
    <col min="7682" max="7682" width="42.28515625" style="69" customWidth="1"/>
    <col min="7683" max="7683" width="39.5703125" style="69" customWidth="1"/>
    <col min="7684" max="7684" width="37.140625" style="69" customWidth="1"/>
    <col min="7685" max="7685" width="18.28515625" style="69" customWidth="1"/>
    <col min="7686" max="7686" width="18.140625" style="69" customWidth="1"/>
    <col min="7687" max="7687" width="14.42578125" style="69" customWidth="1"/>
    <col min="7688" max="7688" width="10.85546875" style="69" customWidth="1"/>
    <col min="7689" max="7689" width="18.28515625" style="69" customWidth="1"/>
    <col min="7690" max="7690" width="16.42578125" style="69" bestFit="1" customWidth="1"/>
    <col min="7691" max="7691" width="16.140625" style="69" customWidth="1"/>
    <col min="7692" max="7936" width="11.42578125" style="69"/>
    <col min="7937" max="7937" width="29.5703125" style="69" customWidth="1"/>
    <col min="7938" max="7938" width="42.28515625" style="69" customWidth="1"/>
    <col min="7939" max="7939" width="39.5703125" style="69" customWidth="1"/>
    <col min="7940" max="7940" width="37.140625" style="69" customWidth="1"/>
    <col min="7941" max="7941" width="18.28515625" style="69" customWidth="1"/>
    <col min="7942" max="7942" width="18.140625" style="69" customWidth="1"/>
    <col min="7943" max="7943" width="14.42578125" style="69" customWidth="1"/>
    <col min="7944" max="7944" width="10.85546875" style="69" customWidth="1"/>
    <col min="7945" max="7945" width="18.28515625" style="69" customWidth="1"/>
    <col min="7946" max="7946" width="16.42578125" style="69" bestFit="1" customWidth="1"/>
    <col min="7947" max="7947" width="16.140625" style="69" customWidth="1"/>
    <col min="7948" max="8192" width="11.42578125" style="69"/>
    <col min="8193" max="8193" width="29.5703125" style="69" customWidth="1"/>
    <col min="8194" max="8194" width="42.28515625" style="69" customWidth="1"/>
    <col min="8195" max="8195" width="39.5703125" style="69" customWidth="1"/>
    <col min="8196" max="8196" width="37.140625" style="69" customWidth="1"/>
    <col min="8197" max="8197" width="18.28515625" style="69" customWidth="1"/>
    <col min="8198" max="8198" width="18.140625" style="69" customWidth="1"/>
    <col min="8199" max="8199" width="14.42578125" style="69" customWidth="1"/>
    <col min="8200" max="8200" width="10.85546875" style="69" customWidth="1"/>
    <col min="8201" max="8201" width="18.28515625" style="69" customWidth="1"/>
    <col min="8202" max="8202" width="16.42578125" style="69" bestFit="1" customWidth="1"/>
    <col min="8203" max="8203" width="16.140625" style="69" customWidth="1"/>
    <col min="8204" max="8448" width="11.42578125" style="69"/>
    <col min="8449" max="8449" width="29.5703125" style="69" customWidth="1"/>
    <col min="8450" max="8450" width="42.28515625" style="69" customWidth="1"/>
    <col min="8451" max="8451" width="39.5703125" style="69" customWidth="1"/>
    <col min="8452" max="8452" width="37.140625" style="69" customWidth="1"/>
    <col min="8453" max="8453" width="18.28515625" style="69" customWidth="1"/>
    <col min="8454" max="8454" width="18.140625" style="69" customWidth="1"/>
    <col min="8455" max="8455" width="14.42578125" style="69" customWidth="1"/>
    <col min="8456" max="8456" width="10.85546875" style="69" customWidth="1"/>
    <col min="8457" max="8457" width="18.28515625" style="69" customWidth="1"/>
    <col min="8458" max="8458" width="16.42578125" style="69" bestFit="1" customWidth="1"/>
    <col min="8459" max="8459" width="16.140625" style="69" customWidth="1"/>
    <col min="8460" max="8704" width="11.42578125" style="69"/>
    <col min="8705" max="8705" width="29.5703125" style="69" customWidth="1"/>
    <col min="8706" max="8706" width="42.28515625" style="69" customWidth="1"/>
    <col min="8707" max="8707" width="39.5703125" style="69" customWidth="1"/>
    <col min="8708" max="8708" width="37.140625" style="69" customWidth="1"/>
    <col min="8709" max="8709" width="18.28515625" style="69" customWidth="1"/>
    <col min="8710" max="8710" width="18.140625" style="69" customWidth="1"/>
    <col min="8711" max="8711" width="14.42578125" style="69" customWidth="1"/>
    <col min="8712" max="8712" width="10.85546875" style="69" customWidth="1"/>
    <col min="8713" max="8713" width="18.28515625" style="69" customWidth="1"/>
    <col min="8714" max="8714" width="16.42578125" style="69" bestFit="1" customWidth="1"/>
    <col min="8715" max="8715" width="16.140625" style="69" customWidth="1"/>
    <col min="8716" max="8960" width="11.42578125" style="69"/>
    <col min="8961" max="8961" width="29.5703125" style="69" customWidth="1"/>
    <col min="8962" max="8962" width="42.28515625" style="69" customWidth="1"/>
    <col min="8963" max="8963" width="39.5703125" style="69" customWidth="1"/>
    <col min="8964" max="8964" width="37.140625" style="69" customWidth="1"/>
    <col min="8965" max="8965" width="18.28515625" style="69" customWidth="1"/>
    <col min="8966" max="8966" width="18.140625" style="69" customWidth="1"/>
    <col min="8967" max="8967" width="14.42578125" style="69" customWidth="1"/>
    <col min="8968" max="8968" width="10.85546875" style="69" customWidth="1"/>
    <col min="8969" max="8969" width="18.28515625" style="69" customWidth="1"/>
    <col min="8970" max="8970" width="16.42578125" style="69" bestFit="1" customWidth="1"/>
    <col min="8971" max="8971" width="16.140625" style="69" customWidth="1"/>
    <col min="8972" max="9216" width="11.42578125" style="69"/>
    <col min="9217" max="9217" width="29.5703125" style="69" customWidth="1"/>
    <col min="9218" max="9218" width="42.28515625" style="69" customWidth="1"/>
    <col min="9219" max="9219" width="39.5703125" style="69" customWidth="1"/>
    <col min="9220" max="9220" width="37.140625" style="69" customWidth="1"/>
    <col min="9221" max="9221" width="18.28515625" style="69" customWidth="1"/>
    <col min="9222" max="9222" width="18.140625" style="69" customWidth="1"/>
    <col min="9223" max="9223" width="14.42578125" style="69" customWidth="1"/>
    <col min="9224" max="9224" width="10.85546875" style="69" customWidth="1"/>
    <col min="9225" max="9225" width="18.28515625" style="69" customWidth="1"/>
    <col min="9226" max="9226" width="16.42578125" style="69" bestFit="1" customWidth="1"/>
    <col min="9227" max="9227" width="16.140625" style="69" customWidth="1"/>
    <col min="9228" max="9472" width="11.42578125" style="69"/>
    <col min="9473" max="9473" width="29.5703125" style="69" customWidth="1"/>
    <col min="9474" max="9474" width="42.28515625" style="69" customWidth="1"/>
    <col min="9475" max="9475" width="39.5703125" style="69" customWidth="1"/>
    <col min="9476" max="9476" width="37.140625" style="69" customWidth="1"/>
    <col min="9477" max="9477" width="18.28515625" style="69" customWidth="1"/>
    <col min="9478" max="9478" width="18.140625" style="69" customWidth="1"/>
    <col min="9479" max="9479" width="14.42578125" style="69" customWidth="1"/>
    <col min="9480" max="9480" width="10.85546875" style="69" customWidth="1"/>
    <col min="9481" max="9481" width="18.28515625" style="69" customWidth="1"/>
    <col min="9482" max="9482" width="16.42578125" style="69" bestFit="1" customWidth="1"/>
    <col min="9483" max="9483" width="16.140625" style="69" customWidth="1"/>
    <col min="9484" max="9728" width="11.42578125" style="69"/>
    <col min="9729" max="9729" width="29.5703125" style="69" customWidth="1"/>
    <col min="9730" max="9730" width="42.28515625" style="69" customWidth="1"/>
    <col min="9731" max="9731" width="39.5703125" style="69" customWidth="1"/>
    <col min="9732" max="9732" width="37.140625" style="69" customWidth="1"/>
    <col min="9733" max="9733" width="18.28515625" style="69" customWidth="1"/>
    <col min="9734" max="9734" width="18.140625" style="69" customWidth="1"/>
    <col min="9735" max="9735" width="14.42578125" style="69" customWidth="1"/>
    <col min="9736" max="9736" width="10.85546875" style="69" customWidth="1"/>
    <col min="9737" max="9737" width="18.28515625" style="69" customWidth="1"/>
    <col min="9738" max="9738" width="16.42578125" style="69" bestFit="1" customWidth="1"/>
    <col min="9739" max="9739" width="16.140625" style="69" customWidth="1"/>
    <col min="9740" max="9984" width="11.42578125" style="69"/>
    <col min="9985" max="9985" width="29.5703125" style="69" customWidth="1"/>
    <col min="9986" max="9986" width="42.28515625" style="69" customWidth="1"/>
    <col min="9987" max="9987" width="39.5703125" style="69" customWidth="1"/>
    <col min="9988" max="9988" width="37.140625" style="69" customWidth="1"/>
    <col min="9989" max="9989" width="18.28515625" style="69" customWidth="1"/>
    <col min="9990" max="9990" width="18.140625" style="69" customWidth="1"/>
    <col min="9991" max="9991" width="14.42578125" style="69" customWidth="1"/>
    <col min="9992" max="9992" width="10.85546875" style="69" customWidth="1"/>
    <col min="9993" max="9993" width="18.28515625" style="69" customWidth="1"/>
    <col min="9994" max="9994" width="16.42578125" style="69" bestFit="1" customWidth="1"/>
    <col min="9995" max="9995" width="16.140625" style="69" customWidth="1"/>
    <col min="9996" max="10240" width="11.42578125" style="69"/>
    <col min="10241" max="10241" width="29.5703125" style="69" customWidth="1"/>
    <col min="10242" max="10242" width="42.28515625" style="69" customWidth="1"/>
    <col min="10243" max="10243" width="39.5703125" style="69" customWidth="1"/>
    <col min="10244" max="10244" width="37.140625" style="69" customWidth="1"/>
    <col min="10245" max="10245" width="18.28515625" style="69" customWidth="1"/>
    <col min="10246" max="10246" width="18.140625" style="69" customWidth="1"/>
    <col min="10247" max="10247" width="14.42578125" style="69" customWidth="1"/>
    <col min="10248" max="10248" width="10.85546875" style="69" customWidth="1"/>
    <col min="10249" max="10249" width="18.28515625" style="69" customWidth="1"/>
    <col min="10250" max="10250" width="16.42578125" style="69" bestFit="1" customWidth="1"/>
    <col min="10251" max="10251" width="16.140625" style="69" customWidth="1"/>
    <col min="10252" max="10496" width="11.42578125" style="69"/>
    <col min="10497" max="10497" width="29.5703125" style="69" customWidth="1"/>
    <col min="10498" max="10498" width="42.28515625" style="69" customWidth="1"/>
    <col min="10499" max="10499" width="39.5703125" style="69" customWidth="1"/>
    <col min="10500" max="10500" width="37.140625" style="69" customWidth="1"/>
    <col min="10501" max="10501" width="18.28515625" style="69" customWidth="1"/>
    <col min="10502" max="10502" width="18.140625" style="69" customWidth="1"/>
    <col min="10503" max="10503" width="14.42578125" style="69" customWidth="1"/>
    <col min="10504" max="10504" width="10.85546875" style="69" customWidth="1"/>
    <col min="10505" max="10505" width="18.28515625" style="69" customWidth="1"/>
    <col min="10506" max="10506" width="16.42578125" style="69" bestFit="1" customWidth="1"/>
    <col min="10507" max="10507" width="16.140625" style="69" customWidth="1"/>
    <col min="10508" max="10752" width="11.42578125" style="69"/>
    <col min="10753" max="10753" width="29.5703125" style="69" customWidth="1"/>
    <col min="10754" max="10754" width="42.28515625" style="69" customWidth="1"/>
    <col min="10755" max="10755" width="39.5703125" style="69" customWidth="1"/>
    <col min="10756" max="10756" width="37.140625" style="69" customWidth="1"/>
    <col min="10757" max="10757" width="18.28515625" style="69" customWidth="1"/>
    <col min="10758" max="10758" width="18.140625" style="69" customWidth="1"/>
    <col min="10759" max="10759" width="14.42578125" style="69" customWidth="1"/>
    <col min="10760" max="10760" width="10.85546875" style="69" customWidth="1"/>
    <col min="10761" max="10761" width="18.28515625" style="69" customWidth="1"/>
    <col min="10762" max="10762" width="16.42578125" style="69" bestFit="1" customWidth="1"/>
    <col min="10763" max="10763" width="16.140625" style="69" customWidth="1"/>
    <col min="10764" max="11008" width="11.42578125" style="69"/>
    <col min="11009" max="11009" width="29.5703125" style="69" customWidth="1"/>
    <col min="11010" max="11010" width="42.28515625" style="69" customWidth="1"/>
    <col min="11011" max="11011" width="39.5703125" style="69" customWidth="1"/>
    <col min="11012" max="11012" width="37.140625" style="69" customWidth="1"/>
    <col min="11013" max="11013" width="18.28515625" style="69" customWidth="1"/>
    <col min="11014" max="11014" width="18.140625" style="69" customWidth="1"/>
    <col min="11015" max="11015" width="14.42578125" style="69" customWidth="1"/>
    <col min="11016" max="11016" width="10.85546875" style="69" customWidth="1"/>
    <col min="11017" max="11017" width="18.28515625" style="69" customWidth="1"/>
    <col min="11018" max="11018" width="16.42578125" style="69" bestFit="1" customWidth="1"/>
    <col min="11019" max="11019" width="16.140625" style="69" customWidth="1"/>
    <col min="11020" max="11264" width="11.42578125" style="69"/>
    <col min="11265" max="11265" width="29.5703125" style="69" customWidth="1"/>
    <col min="11266" max="11266" width="42.28515625" style="69" customWidth="1"/>
    <col min="11267" max="11267" width="39.5703125" style="69" customWidth="1"/>
    <col min="11268" max="11268" width="37.140625" style="69" customWidth="1"/>
    <col min="11269" max="11269" width="18.28515625" style="69" customWidth="1"/>
    <col min="11270" max="11270" width="18.140625" style="69" customWidth="1"/>
    <col min="11271" max="11271" width="14.42578125" style="69" customWidth="1"/>
    <col min="11272" max="11272" width="10.85546875" style="69" customWidth="1"/>
    <col min="11273" max="11273" width="18.28515625" style="69" customWidth="1"/>
    <col min="11274" max="11274" width="16.42578125" style="69" bestFit="1" customWidth="1"/>
    <col min="11275" max="11275" width="16.140625" style="69" customWidth="1"/>
    <col min="11276" max="11520" width="11.42578125" style="69"/>
    <col min="11521" max="11521" width="29.5703125" style="69" customWidth="1"/>
    <col min="11522" max="11522" width="42.28515625" style="69" customWidth="1"/>
    <col min="11523" max="11523" width="39.5703125" style="69" customWidth="1"/>
    <col min="11524" max="11524" width="37.140625" style="69" customWidth="1"/>
    <col min="11525" max="11525" width="18.28515625" style="69" customWidth="1"/>
    <col min="11526" max="11526" width="18.140625" style="69" customWidth="1"/>
    <col min="11527" max="11527" width="14.42578125" style="69" customWidth="1"/>
    <col min="11528" max="11528" width="10.85546875" style="69" customWidth="1"/>
    <col min="11529" max="11529" width="18.28515625" style="69" customWidth="1"/>
    <col min="11530" max="11530" width="16.42578125" style="69" bestFit="1" customWidth="1"/>
    <col min="11531" max="11531" width="16.140625" style="69" customWidth="1"/>
    <col min="11532" max="11776" width="11.42578125" style="69"/>
    <col min="11777" max="11777" width="29.5703125" style="69" customWidth="1"/>
    <col min="11778" max="11778" width="42.28515625" style="69" customWidth="1"/>
    <col min="11779" max="11779" width="39.5703125" style="69" customWidth="1"/>
    <col min="11780" max="11780" width="37.140625" style="69" customWidth="1"/>
    <col min="11781" max="11781" width="18.28515625" style="69" customWidth="1"/>
    <col min="11782" max="11782" width="18.140625" style="69" customWidth="1"/>
    <col min="11783" max="11783" width="14.42578125" style="69" customWidth="1"/>
    <col min="11784" max="11784" width="10.85546875" style="69" customWidth="1"/>
    <col min="11785" max="11785" width="18.28515625" style="69" customWidth="1"/>
    <col min="11786" max="11786" width="16.42578125" style="69" bestFit="1" customWidth="1"/>
    <col min="11787" max="11787" width="16.140625" style="69" customWidth="1"/>
    <col min="11788" max="12032" width="11.42578125" style="69"/>
    <col min="12033" max="12033" width="29.5703125" style="69" customWidth="1"/>
    <col min="12034" max="12034" width="42.28515625" style="69" customWidth="1"/>
    <col min="12035" max="12035" width="39.5703125" style="69" customWidth="1"/>
    <col min="12036" max="12036" width="37.140625" style="69" customWidth="1"/>
    <col min="12037" max="12037" width="18.28515625" style="69" customWidth="1"/>
    <col min="12038" max="12038" width="18.140625" style="69" customWidth="1"/>
    <col min="12039" max="12039" width="14.42578125" style="69" customWidth="1"/>
    <col min="12040" max="12040" width="10.85546875" style="69" customWidth="1"/>
    <col min="12041" max="12041" width="18.28515625" style="69" customWidth="1"/>
    <col min="12042" max="12042" width="16.42578125" style="69" bestFit="1" customWidth="1"/>
    <col min="12043" max="12043" width="16.140625" style="69" customWidth="1"/>
    <col min="12044" max="12288" width="11.42578125" style="69"/>
    <col min="12289" max="12289" width="29.5703125" style="69" customWidth="1"/>
    <col min="12290" max="12290" width="42.28515625" style="69" customWidth="1"/>
    <col min="12291" max="12291" width="39.5703125" style="69" customWidth="1"/>
    <col min="12292" max="12292" width="37.140625" style="69" customWidth="1"/>
    <col min="12293" max="12293" width="18.28515625" style="69" customWidth="1"/>
    <col min="12294" max="12294" width="18.140625" style="69" customWidth="1"/>
    <col min="12295" max="12295" width="14.42578125" style="69" customWidth="1"/>
    <col min="12296" max="12296" width="10.85546875" style="69" customWidth="1"/>
    <col min="12297" max="12297" width="18.28515625" style="69" customWidth="1"/>
    <col min="12298" max="12298" width="16.42578125" style="69" bestFit="1" customWidth="1"/>
    <col min="12299" max="12299" width="16.140625" style="69" customWidth="1"/>
    <col min="12300" max="12544" width="11.42578125" style="69"/>
    <col min="12545" max="12545" width="29.5703125" style="69" customWidth="1"/>
    <col min="12546" max="12546" width="42.28515625" style="69" customWidth="1"/>
    <col min="12547" max="12547" width="39.5703125" style="69" customWidth="1"/>
    <col min="12548" max="12548" width="37.140625" style="69" customWidth="1"/>
    <col min="12549" max="12549" width="18.28515625" style="69" customWidth="1"/>
    <col min="12550" max="12550" width="18.140625" style="69" customWidth="1"/>
    <col min="12551" max="12551" width="14.42578125" style="69" customWidth="1"/>
    <col min="12552" max="12552" width="10.85546875" style="69" customWidth="1"/>
    <col min="12553" max="12553" width="18.28515625" style="69" customWidth="1"/>
    <col min="12554" max="12554" width="16.42578125" style="69" bestFit="1" customWidth="1"/>
    <col min="12555" max="12555" width="16.140625" style="69" customWidth="1"/>
    <col min="12556" max="12800" width="11.42578125" style="69"/>
    <col min="12801" max="12801" width="29.5703125" style="69" customWidth="1"/>
    <col min="12802" max="12802" width="42.28515625" style="69" customWidth="1"/>
    <col min="12803" max="12803" width="39.5703125" style="69" customWidth="1"/>
    <col min="12804" max="12804" width="37.140625" style="69" customWidth="1"/>
    <col min="12805" max="12805" width="18.28515625" style="69" customWidth="1"/>
    <col min="12806" max="12806" width="18.140625" style="69" customWidth="1"/>
    <col min="12807" max="12807" width="14.42578125" style="69" customWidth="1"/>
    <col min="12808" max="12808" width="10.85546875" style="69" customWidth="1"/>
    <col min="12809" max="12809" width="18.28515625" style="69" customWidth="1"/>
    <col min="12810" max="12810" width="16.42578125" style="69" bestFit="1" customWidth="1"/>
    <col min="12811" max="12811" width="16.140625" style="69" customWidth="1"/>
    <col min="12812" max="13056" width="11.42578125" style="69"/>
    <col min="13057" max="13057" width="29.5703125" style="69" customWidth="1"/>
    <col min="13058" max="13058" width="42.28515625" style="69" customWidth="1"/>
    <col min="13059" max="13059" width="39.5703125" style="69" customWidth="1"/>
    <col min="13060" max="13060" width="37.140625" style="69" customWidth="1"/>
    <col min="13061" max="13061" width="18.28515625" style="69" customWidth="1"/>
    <col min="13062" max="13062" width="18.140625" style="69" customWidth="1"/>
    <col min="13063" max="13063" width="14.42578125" style="69" customWidth="1"/>
    <col min="13064" max="13064" width="10.85546875" style="69" customWidth="1"/>
    <col min="13065" max="13065" width="18.28515625" style="69" customWidth="1"/>
    <col min="13066" max="13066" width="16.42578125" style="69" bestFit="1" customWidth="1"/>
    <col min="13067" max="13067" width="16.140625" style="69" customWidth="1"/>
    <col min="13068" max="13312" width="11.42578125" style="69"/>
    <col min="13313" max="13313" width="29.5703125" style="69" customWidth="1"/>
    <col min="13314" max="13314" width="42.28515625" style="69" customWidth="1"/>
    <col min="13315" max="13315" width="39.5703125" style="69" customWidth="1"/>
    <col min="13316" max="13316" width="37.140625" style="69" customWidth="1"/>
    <col min="13317" max="13317" width="18.28515625" style="69" customWidth="1"/>
    <col min="13318" max="13318" width="18.140625" style="69" customWidth="1"/>
    <col min="13319" max="13319" width="14.42578125" style="69" customWidth="1"/>
    <col min="13320" max="13320" width="10.85546875" style="69" customWidth="1"/>
    <col min="13321" max="13321" width="18.28515625" style="69" customWidth="1"/>
    <col min="13322" max="13322" width="16.42578125" style="69" bestFit="1" customWidth="1"/>
    <col min="13323" max="13323" width="16.140625" style="69" customWidth="1"/>
    <col min="13324" max="13568" width="11.42578125" style="69"/>
    <col min="13569" max="13569" width="29.5703125" style="69" customWidth="1"/>
    <col min="13570" max="13570" width="42.28515625" style="69" customWidth="1"/>
    <col min="13571" max="13571" width="39.5703125" style="69" customWidth="1"/>
    <col min="13572" max="13572" width="37.140625" style="69" customWidth="1"/>
    <col min="13573" max="13573" width="18.28515625" style="69" customWidth="1"/>
    <col min="13574" max="13574" width="18.140625" style="69" customWidth="1"/>
    <col min="13575" max="13575" width="14.42578125" style="69" customWidth="1"/>
    <col min="13576" max="13576" width="10.85546875" style="69" customWidth="1"/>
    <col min="13577" max="13577" width="18.28515625" style="69" customWidth="1"/>
    <col min="13578" max="13578" width="16.42578125" style="69" bestFit="1" customWidth="1"/>
    <col min="13579" max="13579" width="16.140625" style="69" customWidth="1"/>
    <col min="13580" max="13824" width="11.42578125" style="69"/>
    <col min="13825" max="13825" width="29.5703125" style="69" customWidth="1"/>
    <col min="13826" max="13826" width="42.28515625" style="69" customWidth="1"/>
    <col min="13827" max="13827" width="39.5703125" style="69" customWidth="1"/>
    <col min="13828" max="13828" width="37.140625" style="69" customWidth="1"/>
    <col min="13829" max="13829" width="18.28515625" style="69" customWidth="1"/>
    <col min="13830" max="13830" width="18.140625" style="69" customWidth="1"/>
    <col min="13831" max="13831" width="14.42578125" style="69" customWidth="1"/>
    <col min="13832" max="13832" width="10.85546875" style="69" customWidth="1"/>
    <col min="13833" max="13833" width="18.28515625" style="69" customWidth="1"/>
    <col min="13834" max="13834" width="16.42578125" style="69" bestFit="1" customWidth="1"/>
    <col min="13835" max="13835" width="16.140625" style="69" customWidth="1"/>
    <col min="13836" max="14080" width="11.42578125" style="69"/>
    <col min="14081" max="14081" width="29.5703125" style="69" customWidth="1"/>
    <col min="14082" max="14082" width="42.28515625" style="69" customWidth="1"/>
    <col min="14083" max="14083" width="39.5703125" style="69" customWidth="1"/>
    <col min="14084" max="14084" width="37.140625" style="69" customWidth="1"/>
    <col min="14085" max="14085" width="18.28515625" style="69" customWidth="1"/>
    <col min="14086" max="14086" width="18.140625" style="69" customWidth="1"/>
    <col min="14087" max="14087" width="14.42578125" style="69" customWidth="1"/>
    <col min="14088" max="14088" width="10.85546875" style="69" customWidth="1"/>
    <col min="14089" max="14089" width="18.28515625" style="69" customWidth="1"/>
    <col min="14090" max="14090" width="16.42578125" style="69" bestFit="1" customWidth="1"/>
    <col min="14091" max="14091" width="16.140625" style="69" customWidth="1"/>
    <col min="14092" max="14336" width="11.42578125" style="69"/>
    <col min="14337" max="14337" width="29.5703125" style="69" customWidth="1"/>
    <col min="14338" max="14338" width="42.28515625" style="69" customWidth="1"/>
    <col min="14339" max="14339" width="39.5703125" style="69" customWidth="1"/>
    <col min="14340" max="14340" width="37.140625" style="69" customWidth="1"/>
    <col min="14341" max="14341" width="18.28515625" style="69" customWidth="1"/>
    <col min="14342" max="14342" width="18.140625" style="69" customWidth="1"/>
    <col min="14343" max="14343" width="14.42578125" style="69" customWidth="1"/>
    <col min="14344" max="14344" width="10.85546875" style="69" customWidth="1"/>
    <col min="14345" max="14345" width="18.28515625" style="69" customWidth="1"/>
    <col min="14346" max="14346" width="16.42578125" style="69" bestFit="1" customWidth="1"/>
    <col min="14347" max="14347" width="16.140625" style="69" customWidth="1"/>
    <col min="14348" max="14592" width="11.42578125" style="69"/>
    <col min="14593" max="14593" width="29.5703125" style="69" customWidth="1"/>
    <col min="14594" max="14594" width="42.28515625" style="69" customWidth="1"/>
    <col min="14595" max="14595" width="39.5703125" style="69" customWidth="1"/>
    <col min="14596" max="14596" width="37.140625" style="69" customWidth="1"/>
    <col min="14597" max="14597" width="18.28515625" style="69" customWidth="1"/>
    <col min="14598" max="14598" width="18.140625" style="69" customWidth="1"/>
    <col min="14599" max="14599" width="14.42578125" style="69" customWidth="1"/>
    <col min="14600" max="14600" width="10.85546875" style="69" customWidth="1"/>
    <col min="14601" max="14601" width="18.28515625" style="69" customWidth="1"/>
    <col min="14602" max="14602" width="16.42578125" style="69" bestFit="1" customWidth="1"/>
    <col min="14603" max="14603" width="16.140625" style="69" customWidth="1"/>
    <col min="14604" max="14848" width="11.42578125" style="69"/>
    <col min="14849" max="14849" width="29.5703125" style="69" customWidth="1"/>
    <col min="14850" max="14850" width="42.28515625" style="69" customWidth="1"/>
    <col min="14851" max="14851" width="39.5703125" style="69" customWidth="1"/>
    <col min="14852" max="14852" width="37.140625" style="69" customWidth="1"/>
    <col min="14853" max="14853" width="18.28515625" style="69" customWidth="1"/>
    <col min="14854" max="14854" width="18.140625" style="69" customWidth="1"/>
    <col min="14855" max="14855" width="14.42578125" style="69" customWidth="1"/>
    <col min="14856" max="14856" width="10.85546875" style="69" customWidth="1"/>
    <col min="14857" max="14857" width="18.28515625" style="69" customWidth="1"/>
    <col min="14858" max="14858" width="16.42578125" style="69" bestFit="1" customWidth="1"/>
    <col min="14859" max="14859" width="16.140625" style="69" customWidth="1"/>
    <col min="14860" max="15104" width="11.42578125" style="69"/>
    <col min="15105" max="15105" width="29.5703125" style="69" customWidth="1"/>
    <col min="15106" max="15106" width="42.28515625" style="69" customWidth="1"/>
    <col min="15107" max="15107" width="39.5703125" style="69" customWidth="1"/>
    <col min="15108" max="15108" width="37.140625" style="69" customWidth="1"/>
    <col min="15109" max="15109" width="18.28515625" style="69" customWidth="1"/>
    <col min="15110" max="15110" width="18.140625" style="69" customWidth="1"/>
    <col min="15111" max="15111" width="14.42578125" style="69" customWidth="1"/>
    <col min="15112" max="15112" width="10.85546875" style="69" customWidth="1"/>
    <col min="15113" max="15113" width="18.28515625" style="69" customWidth="1"/>
    <col min="15114" max="15114" width="16.42578125" style="69" bestFit="1" customWidth="1"/>
    <col min="15115" max="15115" width="16.140625" style="69" customWidth="1"/>
    <col min="15116" max="15360" width="11.42578125" style="69"/>
    <col min="15361" max="15361" width="29.5703125" style="69" customWidth="1"/>
    <col min="15362" max="15362" width="42.28515625" style="69" customWidth="1"/>
    <col min="15363" max="15363" width="39.5703125" style="69" customWidth="1"/>
    <col min="15364" max="15364" width="37.140625" style="69" customWidth="1"/>
    <col min="15365" max="15365" width="18.28515625" style="69" customWidth="1"/>
    <col min="15366" max="15366" width="18.140625" style="69" customWidth="1"/>
    <col min="15367" max="15367" width="14.42578125" style="69" customWidth="1"/>
    <col min="15368" max="15368" width="10.85546875" style="69" customWidth="1"/>
    <col min="15369" max="15369" width="18.28515625" style="69" customWidth="1"/>
    <col min="15370" max="15370" width="16.42578125" style="69" bestFit="1" customWidth="1"/>
    <col min="15371" max="15371" width="16.140625" style="69" customWidth="1"/>
    <col min="15372" max="15616" width="11.42578125" style="69"/>
    <col min="15617" max="15617" width="29.5703125" style="69" customWidth="1"/>
    <col min="15618" max="15618" width="42.28515625" style="69" customWidth="1"/>
    <col min="15619" max="15619" width="39.5703125" style="69" customWidth="1"/>
    <col min="15620" max="15620" width="37.140625" style="69" customWidth="1"/>
    <col min="15621" max="15621" width="18.28515625" style="69" customWidth="1"/>
    <col min="15622" max="15622" width="18.140625" style="69" customWidth="1"/>
    <col min="15623" max="15623" width="14.42578125" style="69" customWidth="1"/>
    <col min="15624" max="15624" width="10.85546875" style="69" customWidth="1"/>
    <col min="15625" max="15625" width="18.28515625" style="69" customWidth="1"/>
    <col min="15626" max="15626" width="16.42578125" style="69" bestFit="1" customWidth="1"/>
    <col min="15627" max="15627" width="16.140625" style="69" customWidth="1"/>
    <col min="15628" max="15872" width="11.42578125" style="69"/>
    <col min="15873" max="15873" width="29.5703125" style="69" customWidth="1"/>
    <col min="15874" max="15874" width="42.28515625" style="69" customWidth="1"/>
    <col min="15875" max="15875" width="39.5703125" style="69" customWidth="1"/>
    <col min="15876" max="15876" width="37.140625" style="69" customWidth="1"/>
    <col min="15877" max="15877" width="18.28515625" style="69" customWidth="1"/>
    <col min="15878" max="15878" width="18.140625" style="69" customWidth="1"/>
    <col min="15879" max="15879" width="14.42578125" style="69" customWidth="1"/>
    <col min="15880" max="15880" width="10.85546875" style="69" customWidth="1"/>
    <col min="15881" max="15881" width="18.28515625" style="69" customWidth="1"/>
    <col min="15882" max="15882" width="16.42578125" style="69" bestFit="1" customWidth="1"/>
    <col min="15883" max="15883" width="16.140625" style="69" customWidth="1"/>
    <col min="15884" max="16128" width="11.42578125" style="69"/>
    <col min="16129" max="16129" width="29.5703125" style="69" customWidth="1"/>
    <col min="16130" max="16130" width="42.28515625" style="69" customWidth="1"/>
    <col min="16131" max="16131" width="39.5703125" style="69" customWidth="1"/>
    <col min="16132" max="16132" width="37.140625" style="69" customWidth="1"/>
    <col min="16133" max="16133" width="18.28515625" style="69" customWidth="1"/>
    <col min="16134" max="16134" width="18.140625" style="69" customWidth="1"/>
    <col min="16135" max="16135" width="14.42578125" style="69" customWidth="1"/>
    <col min="16136" max="16136" width="10.85546875" style="69" customWidth="1"/>
    <col min="16137" max="16137" width="18.28515625" style="69" customWidth="1"/>
    <col min="16138" max="16138" width="16.42578125" style="69" bestFit="1" customWidth="1"/>
    <col min="16139" max="16139" width="16.140625" style="69" customWidth="1"/>
    <col min="16140" max="16384" width="11.42578125" style="69"/>
  </cols>
  <sheetData>
    <row r="5" spans="1:10" ht="26.25" customHeight="1" x14ac:dyDescent="0.35">
      <c r="B5" s="68"/>
      <c r="C5" s="68"/>
    </row>
    <row r="6" spans="1:10" x14ac:dyDescent="0.35">
      <c r="B6" s="122"/>
      <c r="C6" s="68"/>
      <c r="D6" s="122"/>
      <c r="E6" s="122"/>
      <c r="F6" s="122"/>
      <c r="G6" s="122"/>
      <c r="H6" s="122"/>
      <c r="I6" s="122"/>
      <c r="J6" s="122"/>
    </row>
    <row r="7" spans="1:10" x14ac:dyDescent="0.35">
      <c r="A7" s="209" t="s">
        <v>0</v>
      </c>
      <c r="B7" s="209"/>
      <c r="C7" s="209"/>
      <c r="D7" s="209"/>
      <c r="E7" s="209"/>
      <c r="F7" s="209"/>
      <c r="G7" s="209"/>
      <c r="H7" s="209"/>
      <c r="I7" s="209"/>
      <c r="J7" s="209"/>
    </row>
    <row r="8" spans="1:10" x14ac:dyDescent="0.35">
      <c r="A8" s="209" t="s">
        <v>1</v>
      </c>
      <c r="B8" s="209"/>
      <c r="C8" s="209"/>
      <c r="D8" s="209"/>
      <c r="E8" s="209"/>
      <c r="F8" s="209"/>
      <c r="G8" s="209"/>
      <c r="H8" s="209"/>
      <c r="I8" s="209"/>
      <c r="J8" s="209"/>
    </row>
    <row r="9" spans="1:10" x14ac:dyDescent="0.35">
      <c r="A9" s="210">
        <v>45442</v>
      </c>
      <c r="B9" s="210"/>
      <c r="C9" s="210"/>
      <c r="D9" s="210"/>
      <c r="E9" s="210"/>
      <c r="F9" s="210"/>
      <c r="G9" s="210"/>
      <c r="H9" s="210"/>
      <c r="I9" s="210"/>
      <c r="J9" s="210"/>
    </row>
    <row r="10" spans="1:10" x14ac:dyDescent="0.35">
      <c r="A10" s="210" t="s">
        <v>2</v>
      </c>
      <c r="B10" s="210"/>
      <c r="C10" s="210"/>
      <c r="D10" s="210"/>
      <c r="E10" s="210"/>
      <c r="F10" s="210"/>
      <c r="G10" s="210"/>
      <c r="H10" s="210"/>
      <c r="I10" s="210"/>
      <c r="J10" s="210"/>
    </row>
    <row r="12" spans="1:10" s="68" customFormat="1" ht="35.25" customHeight="1" x14ac:dyDescent="0.35">
      <c r="A12" s="70" t="s">
        <v>3</v>
      </c>
      <c r="B12" s="70" t="s">
        <v>4</v>
      </c>
      <c r="C12" s="70" t="s">
        <v>5</v>
      </c>
      <c r="D12" s="70" t="s">
        <v>6</v>
      </c>
      <c r="E12" s="70" t="s">
        <v>7</v>
      </c>
      <c r="F12" s="70" t="s">
        <v>8</v>
      </c>
      <c r="G12" s="70" t="s">
        <v>9</v>
      </c>
      <c r="H12" s="70" t="s">
        <v>10</v>
      </c>
      <c r="I12" s="70" t="s">
        <v>11</v>
      </c>
      <c r="J12" s="70" t="s">
        <v>12</v>
      </c>
    </row>
    <row r="13" spans="1:10" s="68" customFormat="1" ht="35.25" customHeight="1" x14ac:dyDescent="0.35">
      <c r="A13" s="71" t="s">
        <v>13</v>
      </c>
      <c r="B13" s="72" t="s">
        <v>14</v>
      </c>
      <c r="C13" s="73" t="s">
        <v>15</v>
      </c>
      <c r="D13" s="72" t="s">
        <v>16</v>
      </c>
      <c r="E13" s="74">
        <v>42615</v>
      </c>
      <c r="F13" s="75">
        <v>399998.76</v>
      </c>
      <c r="G13" s="76">
        <v>46387</v>
      </c>
      <c r="H13" s="77">
        <v>0</v>
      </c>
      <c r="I13" s="78">
        <f t="shared" ref="I13:I71" si="0">F13-H13</f>
        <v>399998.76</v>
      </c>
      <c r="J13" s="79" t="s">
        <v>17</v>
      </c>
    </row>
    <row r="14" spans="1:10" s="86" customFormat="1" ht="21" customHeight="1" x14ac:dyDescent="0.25">
      <c r="A14" s="71" t="s">
        <v>18</v>
      </c>
      <c r="B14" s="80" t="s">
        <v>19</v>
      </c>
      <c r="C14" s="81" t="s">
        <v>15</v>
      </c>
      <c r="D14" s="80" t="s">
        <v>20</v>
      </c>
      <c r="E14" s="82">
        <v>41663</v>
      </c>
      <c r="F14" s="83">
        <v>1770</v>
      </c>
      <c r="G14" s="84">
        <v>42004</v>
      </c>
      <c r="H14" s="85">
        <v>0</v>
      </c>
      <c r="I14" s="78">
        <f t="shared" si="0"/>
        <v>1770</v>
      </c>
      <c r="J14" s="79" t="s">
        <v>17</v>
      </c>
    </row>
    <row r="15" spans="1:10" s="86" customFormat="1" ht="21" customHeight="1" x14ac:dyDescent="0.25">
      <c r="A15" s="71" t="s">
        <v>21</v>
      </c>
      <c r="B15" s="87" t="s">
        <v>22</v>
      </c>
      <c r="C15" s="81" t="s">
        <v>23</v>
      </c>
      <c r="D15" s="80" t="s">
        <v>24</v>
      </c>
      <c r="E15" s="82">
        <v>41759</v>
      </c>
      <c r="F15" s="83">
        <v>11294</v>
      </c>
      <c r="G15" s="84">
        <v>42004</v>
      </c>
      <c r="H15" s="85">
        <v>0</v>
      </c>
      <c r="I15" s="78">
        <f t="shared" si="0"/>
        <v>11294</v>
      </c>
      <c r="J15" s="79" t="s">
        <v>17</v>
      </c>
    </row>
    <row r="16" spans="1:10" s="86" customFormat="1" ht="21" customHeight="1" x14ac:dyDescent="0.25">
      <c r="A16" s="71" t="s">
        <v>25</v>
      </c>
      <c r="B16" s="87" t="s">
        <v>22</v>
      </c>
      <c r="C16" s="81" t="s">
        <v>23</v>
      </c>
      <c r="D16" s="80" t="s">
        <v>26</v>
      </c>
      <c r="E16" s="82">
        <v>41851</v>
      </c>
      <c r="F16" s="83">
        <v>15679.3</v>
      </c>
      <c r="G16" s="84">
        <v>42004</v>
      </c>
      <c r="H16" s="85">
        <v>0</v>
      </c>
      <c r="I16" s="78">
        <f t="shared" si="0"/>
        <v>15679.3</v>
      </c>
      <c r="J16" s="79" t="s">
        <v>17</v>
      </c>
    </row>
    <row r="17" spans="1:10" s="86" customFormat="1" ht="21" customHeight="1" x14ac:dyDescent="0.25">
      <c r="A17" s="71" t="s">
        <v>25</v>
      </c>
      <c r="B17" s="87" t="s">
        <v>22</v>
      </c>
      <c r="C17" s="81" t="s">
        <v>23</v>
      </c>
      <c r="D17" s="80" t="s">
        <v>27</v>
      </c>
      <c r="E17" s="82">
        <v>41944</v>
      </c>
      <c r="F17" s="83">
        <v>16241.04</v>
      </c>
      <c r="G17" s="84">
        <v>42004</v>
      </c>
      <c r="H17" s="85">
        <v>0</v>
      </c>
      <c r="I17" s="78">
        <f t="shared" si="0"/>
        <v>16241.04</v>
      </c>
      <c r="J17" s="79" t="s">
        <v>17</v>
      </c>
    </row>
    <row r="18" spans="1:10" s="86" customFormat="1" ht="21" customHeight="1" x14ac:dyDescent="0.25">
      <c r="A18" s="71" t="s">
        <v>21</v>
      </c>
      <c r="B18" s="87" t="s">
        <v>22</v>
      </c>
      <c r="C18" s="81" t="s">
        <v>23</v>
      </c>
      <c r="D18" s="80" t="s">
        <v>28</v>
      </c>
      <c r="E18" s="82">
        <v>42035</v>
      </c>
      <c r="F18" s="83">
        <v>9023.2999999999993</v>
      </c>
      <c r="G18" s="84">
        <v>42369</v>
      </c>
      <c r="H18" s="85">
        <v>0</v>
      </c>
      <c r="I18" s="78">
        <f t="shared" si="0"/>
        <v>9023.2999999999993</v>
      </c>
      <c r="J18" s="79" t="s">
        <v>17</v>
      </c>
    </row>
    <row r="19" spans="1:10" s="86" customFormat="1" ht="21" customHeight="1" x14ac:dyDescent="0.25">
      <c r="A19" s="71" t="s">
        <v>18</v>
      </c>
      <c r="B19" s="80" t="s">
        <v>19</v>
      </c>
      <c r="C19" s="81" t="s">
        <v>15</v>
      </c>
      <c r="D19" s="80" t="s">
        <v>29</v>
      </c>
      <c r="E19" s="82">
        <v>42051</v>
      </c>
      <c r="F19" s="83">
        <v>10030</v>
      </c>
      <c r="G19" s="84">
        <v>42369</v>
      </c>
      <c r="H19" s="85">
        <v>0</v>
      </c>
      <c r="I19" s="78">
        <f t="shared" si="0"/>
        <v>10030</v>
      </c>
      <c r="J19" s="79" t="s">
        <v>17</v>
      </c>
    </row>
    <row r="20" spans="1:10" s="86" customFormat="1" ht="21" customHeight="1" x14ac:dyDescent="0.25">
      <c r="A20" s="71" t="s">
        <v>18</v>
      </c>
      <c r="B20" s="80" t="s">
        <v>19</v>
      </c>
      <c r="C20" s="81" t="s">
        <v>15</v>
      </c>
      <c r="D20" s="80" t="s">
        <v>30</v>
      </c>
      <c r="E20" s="82">
        <v>42055</v>
      </c>
      <c r="F20" s="83">
        <v>47790</v>
      </c>
      <c r="G20" s="84">
        <v>42369</v>
      </c>
      <c r="H20" s="85">
        <v>0</v>
      </c>
      <c r="I20" s="78">
        <f t="shared" si="0"/>
        <v>47790</v>
      </c>
      <c r="J20" s="79" t="s">
        <v>17</v>
      </c>
    </row>
    <row r="21" spans="1:10" s="86" customFormat="1" ht="21" customHeight="1" x14ac:dyDescent="0.25">
      <c r="A21" s="71" t="s">
        <v>18</v>
      </c>
      <c r="B21" s="80" t="s">
        <v>19</v>
      </c>
      <c r="C21" s="81" t="s">
        <v>15</v>
      </c>
      <c r="D21" s="80" t="s">
        <v>31</v>
      </c>
      <c r="E21" s="82">
        <v>42055</v>
      </c>
      <c r="F21" s="83">
        <v>24780</v>
      </c>
      <c r="G21" s="84">
        <v>42369</v>
      </c>
      <c r="H21" s="85">
        <v>0</v>
      </c>
      <c r="I21" s="78">
        <f t="shared" si="0"/>
        <v>24780</v>
      </c>
      <c r="J21" s="79" t="s">
        <v>17</v>
      </c>
    </row>
    <row r="22" spans="1:10" s="86" customFormat="1" ht="21" customHeight="1" x14ac:dyDescent="0.25">
      <c r="A22" s="71" t="s">
        <v>18</v>
      </c>
      <c r="B22" s="80" t="s">
        <v>19</v>
      </c>
      <c r="C22" s="81" t="s">
        <v>15</v>
      </c>
      <c r="D22" s="80" t="s">
        <v>32</v>
      </c>
      <c r="E22" s="82">
        <v>42055</v>
      </c>
      <c r="F22" s="83">
        <v>58292</v>
      </c>
      <c r="G22" s="84">
        <v>42369</v>
      </c>
      <c r="H22" s="85">
        <v>0</v>
      </c>
      <c r="I22" s="78">
        <f t="shared" si="0"/>
        <v>58292</v>
      </c>
      <c r="J22" s="79" t="s">
        <v>17</v>
      </c>
    </row>
    <row r="23" spans="1:10" s="86" customFormat="1" ht="21" customHeight="1" x14ac:dyDescent="0.25">
      <c r="A23" s="71" t="s">
        <v>33</v>
      </c>
      <c r="B23" s="80" t="s">
        <v>34</v>
      </c>
      <c r="C23" s="81" t="s">
        <v>35</v>
      </c>
      <c r="D23" s="80" t="s">
        <v>36</v>
      </c>
      <c r="E23" s="82">
        <v>42060</v>
      </c>
      <c r="F23" s="83">
        <v>24242.39</v>
      </c>
      <c r="G23" s="84">
        <v>42369</v>
      </c>
      <c r="H23" s="85">
        <v>0</v>
      </c>
      <c r="I23" s="78">
        <f t="shared" si="0"/>
        <v>24242.39</v>
      </c>
      <c r="J23" s="79" t="s">
        <v>17</v>
      </c>
    </row>
    <row r="24" spans="1:10" s="86" customFormat="1" ht="21" customHeight="1" x14ac:dyDescent="0.25">
      <c r="A24" s="71" t="s">
        <v>25</v>
      </c>
      <c r="B24" s="87" t="s">
        <v>22</v>
      </c>
      <c r="C24" s="81" t="s">
        <v>23</v>
      </c>
      <c r="D24" s="80" t="s">
        <v>37</v>
      </c>
      <c r="E24" s="82">
        <v>42063</v>
      </c>
      <c r="F24" s="83">
        <v>9780</v>
      </c>
      <c r="G24" s="84">
        <v>42369</v>
      </c>
      <c r="H24" s="85">
        <v>0</v>
      </c>
      <c r="I24" s="78">
        <f t="shared" si="0"/>
        <v>9780</v>
      </c>
      <c r="J24" s="79" t="s">
        <v>17</v>
      </c>
    </row>
    <row r="25" spans="1:10" s="86" customFormat="1" ht="21" customHeight="1" x14ac:dyDescent="0.25">
      <c r="A25" s="71" t="s">
        <v>38</v>
      </c>
      <c r="B25" s="80" t="s">
        <v>39</v>
      </c>
      <c r="C25" s="81" t="s">
        <v>35</v>
      </c>
      <c r="D25" s="80" t="s">
        <v>40</v>
      </c>
      <c r="E25" s="82">
        <v>42068</v>
      </c>
      <c r="F25" s="83">
        <v>1600</v>
      </c>
      <c r="G25" s="84">
        <v>42369</v>
      </c>
      <c r="H25" s="85">
        <v>0</v>
      </c>
      <c r="I25" s="78">
        <f t="shared" si="0"/>
        <v>1600</v>
      </c>
      <c r="J25" s="79" t="s">
        <v>17</v>
      </c>
    </row>
    <row r="26" spans="1:10" s="86" customFormat="1" ht="21" customHeight="1" x14ac:dyDescent="0.25">
      <c r="A26" s="71" t="s">
        <v>18</v>
      </c>
      <c r="B26" s="80" t="s">
        <v>19</v>
      </c>
      <c r="C26" s="81" t="s">
        <v>15</v>
      </c>
      <c r="D26" s="80" t="s">
        <v>41</v>
      </c>
      <c r="E26" s="82">
        <v>42073</v>
      </c>
      <c r="F26" s="83">
        <v>164728</v>
      </c>
      <c r="G26" s="84">
        <v>42369</v>
      </c>
      <c r="H26" s="85">
        <v>0</v>
      </c>
      <c r="I26" s="78">
        <f t="shared" si="0"/>
        <v>164728</v>
      </c>
      <c r="J26" s="79" t="s">
        <v>17</v>
      </c>
    </row>
    <row r="27" spans="1:10" s="86" customFormat="1" ht="21" customHeight="1" x14ac:dyDescent="0.25">
      <c r="A27" s="71" t="s">
        <v>33</v>
      </c>
      <c r="B27" s="80" t="s">
        <v>34</v>
      </c>
      <c r="C27" s="81" t="s">
        <v>42</v>
      </c>
      <c r="D27" s="80" t="s">
        <v>43</v>
      </c>
      <c r="E27" s="82">
        <v>42081</v>
      </c>
      <c r="F27" s="83">
        <v>62040.86</v>
      </c>
      <c r="G27" s="84">
        <v>42369</v>
      </c>
      <c r="H27" s="85">
        <v>0</v>
      </c>
      <c r="I27" s="78">
        <f t="shared" si="0"/>
        <v>62040.86</v>
      </c>
      <c r="J27" s="79" t="s">
        <v>17</v>
      </c>
    </row>
    <row r="28" spans="1:10" s="86" customFormat="1" ht="21" customHeight="1" x14ac:dyDescent="0.25">
      <c r="A28" s="71" t="s">
        <v>44</v>
      </c>
      <c r="B28" s="80" t="s">
        <v>45</v>
      </c>
      <c r="C28" s="81" t="s">
        <v>46</v>
      </c>
      <c r="D28" s="80" t="s">
        <v>47</v>
      </c>
      <c r="E28" s="82">
        <v>42081</v>
      </c>
      <c r="F28" s="83">
        <v>83796.52</v>
      </c>
      <c r="G28" s="84">
        <v>42369</v>
      </c>
      <c r="H28" s="85">
        <v>0</v>
      </c>
      <c r="I28" s="78">
        <f t="shared" si="0"/>
        <v>83796.52</v>
      </c>
      <c r="J28" s="79" t="s">
        <v>17</v>
      </c>
    </row>
    <row r="29" spans="1:10" s="86" customFormat="1" ht="21" customHeight="1" x14ac:dyDescent="0.25">
      <c r="A29" s="71" t="s">
        <v>44</v>
      </c>
      <c r="B29" s="80" t="s">
        <v>45</v>
      </c>
      <c r="C29" s="81" t="s">
        <v>15</v>
      </c>
      <c r="D29" s="80" t="s">
        <v>48</v>
      </c>
      <c r="E29" s="82">
        <v>42084</v>
      </c>
      <c r="F29" s="83">
        <v>55719.6</v>
      </c>
      <c r="G29" s="84">
        <v>42369</v>
      </c>
      <c r="H29" s="85">
        <v>0</v>
      </c>
      <c r="I29" s="78">
        <f t="shared" si="0"/>
        <v>55719.6</v>
      </c>
      <c r="J29" s="79" t="s">
        <v>17</v>
      </c>
    </row>
    <row r="30" spans="1:10" s="86" customFormat="1" ht="21" customHeight="1" x14ac:dyDescent="0.25">
      <c r="A30" s="71" t="s">
        <v>18</v>
      </c>
      <c r="B30" s="80" t="s">
        <v>19</v>
      </c>
      <c r="C30" s="81" t="s">
        <v>15</v>
      </c>
      <c r="D30" s="80" t="s">
        <v>49</v>
      </c>
      <c r="E30" s="82">
        <v>42086</v>
      </c>
      <c r="F30" s="83">
        <v>116088.4</v>
      </c>
      <c r="G30" s="84">
        <v>42369</v>
      </c>
      <c r="H30" s="85">
        <v>0</v>
      </c>
      <c r="I30" s="78">
        <f t="shared" si="0"/>
        <v>116088.4</v>
      </c>
      <c r="J30" s="79" t="s">
        <v>17</v>
      </c>
    </row>
    <row r="31" spans="1:10" s="86" customFormat="1" ht="21" customHeight="1" x14ac:dyDescent="0.25">
      <c r="A31" s="71" t="s">
        <v>38</v>
      </c>
      <c r="B31" s="80" t="s">
        <v>39</v>
      </c>
      <c r="C31" s="81" t="s">
        <v>35</v>
      </c>
      <c r="D31" s="80" t="s">
        <v>50</v>
      </c>
      <c r="E31" s="82">
        <v>42087</v>
      </c>
      <c r="F31" s="83">
        <v>1800</v>
      </c>
      <c r="G31" s="84">
        <v>42369</v>
      </c>
      <c r="H31" s="85">
        <v>0</v>
      </c>
      <c r="I31" s="78">
        <f t="shared" si="0"/>
        <v>1800</v>
      </c>
      <c r="J31" s="79" t="s">
        <v>17</v>
      </c>
    </row>
    <row r="32" spans="1:10" s="86" customFormat="1" ht="21" customHeight="1" x14ac:dyDescent="0.25">
      <c r="A32" s="71" t="s">
        <v>21</v>
      </c>
      <c r="B32" s="87" t="s">
        <v>22</v>
      </c>
      <c r="C32" s="81" t="s">
        <v>23</v>
      </c>
      <c r="D32" s="80" t="s">
        <v>51</v>
      </c>
      <c r="E32" s="82">
        <v>42094</v>
      </c>
      <c r="F32" s="83">
        <v>12881.5</v>
      </c>
      <c r="G32" s="84">
        <v>42369</v>
      </c>
      <c r="H32" s="85">
        <v>0</v>
      </c>
      <c r="I32" s="78">
        <f t="shared" si="0"/>
        <v>12881.5</v>
      </c>
      <c r="J32" s="79" t="s">
        <v>17</v>
      </c>
    </row>
    <row r="33" spans="1:10" s="86" customFormat="1" ht="21" customHeight="1" x14ac:dyDescent="0.25">
      <c r="A33" s="71" t="s">
        <v>21</v>
      </c>
      <c r="B33" s="87" t="s">
        <v>22</v>
      </c>
      <c r="C33" s="81" t="s">
        <v>23</v>
      </c>
      <c r="D33" s="80" t="s">
        <v>52</v>
      </c>
      <c r="E33" s="82">
        <v>42094</v>
      </c>
      <c r="F33" s="83">
        <v>13330</v>
      </c>
      <c r="G33" s="84">
        <v>42369</v>
      </c>
      <c r="H33" s="85">
        <v>0</v>
      </c>
      <c r="I33" s="78">
        <f t="shared" si="0"/>
        <v>13330</v>
      </c>
      <c r="J33" s="79" t="s">
        <v>17</v>
      </c>
    </row>
    <row r="34" spans="1:10" s="86" customFormat="1" ht="21" customHeight="1" x14ac:dyDescent="0.25">
      <c r="A34" s="71" t="s">
        <v>21</v>
      </c>
      <c r="B34" s="87" t="s">
        <v>22</v>
      </c>
      <c r="C34" s="81" t="s">
        <v>23</v>
      </c>
      <c r="D34" s="80" t="s">
        <v>53</v>
      </c>
      <c r="E34" s="82">
        <v>42155</v>
      </c>
      <c r="F34" s="83">
        <v>18995</v>
      </c>
      <c r="G34" s="84">
        <v>42369</v>
      </c>
      <c r="H34" s="85">
        <v>0</v>
      </c>
      <c r="I34" s="78">
        <f t="shared" si="0"/>
        <v>18995</v>
      </c>
      <c r="J34" s="79" t="s">
        <v>17</v>
      </c>
    </row>
    <row r="35" spans="1:10" s="86" customFormat="1" ht="21" customHeight="1" x14ac:dyDescent="0.25">
      <c r="A35" s="71" t="s">
        <v>25</v>
      </c>
      <c r="B35" s="87" t="s">
        <v>22</v>
      </c>
      <c r="C35" s="81" t="s">
        <v>23</v>
      </c>
      <c r="D35" s="80" t="s">
        <v>54</v>
      </c>
      <c r="E35" s="82">
        <v>42156</v>
      </c>
      <c r="F35" s="83">
        <v>12438</v>
      </c>
      <c r="G35" s="84">
        <v>42369</v>
      </c>
      <c r="H35" s="85">
        <v>0</v>
      </c>
      <c r="I35" s="78">
        <f t="shared" si="0"/>
        <v>12438</v>
      </c>
      <c r="J35" s="79" t="s">
        <v>17</v>
      </c>
    </row>
    <row r="36" spans="1:10" s="86" customFormat="1" ht="21" customHeight="1" x14ac:dyDescent="0.25">
      <c r="A36" s="71" t="s">
        <v>55</v>
      </c>
      <c r="B36" s="80" t="s">
        <v>56</v>
      </c>
      <c r="C36" s="81" t="s">
        <v>57</v>
      </c>
      <c r="D36" s="80" t="s">
        <v>58</v>
      </c>
      <c r="E36" s="82">
        <v>42164</v>
      </c>
      <c r="F36" s="83">
        <v>4720</v>
      </c>
      <c r="G36" s="84">
        <v>42369</v>
      </c>
      <c r="H36" s="85">
        <v>0</v>
      </c>
      <c r="I36" s="78">
        <f t="shared" si="0"/>
        <v>4720</v>
      </c>
      <c r="J36" s="79" t="s">
        <v>17</v>
      </c>
    </row>
    <row r="37" spans="1:10" s="86" customFormat="1" ht="21" customHeight="1" x14ac:dyDescent="0.25">
      <c r="A37" s="71" t="s">
        <v>55</v>
      </c>
      <c r="B37" s="80" t="s">
        <v>56</v>
      </c>
      <c r="C37" s="81" t="s">
        <v>57</v>
      </c>
      <c r="D37" s="80" t="s">
        <v>59</v>
      </c>
      <c r="E37" s="82">
        <v>42164</v>
      </c>
      <c r="F37" s="83">
        <v>23246</v>
      </c>
      <c r="G37" s="84">
        <v>42369</v>
      </c>
      <c r="H37" s="85">
        <v>0</v>
      </c>
      <c r="I37" s="78">
        <f t="shared" si="0"/>
        <v>23246</v>
      </c>
      <c r="J37" s="79" t="s">
        <v>17</v>
      </c>
    </row>
    <row r="38" spans="1:10" s="86" customFormat="1" ht="21" customHeight="1" x14ac:dyDescent="0.25">
      <c r="A38" s="71" t="s">
        <v>55</v>
      </c>
      <c r="B38" s="80" t="s">
        <v>56</v>
      </c>
      <c r="C38" s="81" t="s">
        <v>57</v>
      </c>
      <c r="D38" s="80" t="s">
        <v>60</v>
      </c>
      <c r="E38" s="82">
        <v>42167</v>
      </c>
      <c r="F38" s="83">
        <v>32951.5</v>
      </c>
      <c r="G38" s="84">
        <v>42369</v>
      </c>
      <c r="H38" s="85">
        <v>0</v>
      </c>
      <c r="I38" s="78">
        <f t="shared" si="0"/>
        <v>32951.5</v>
      </c>
      <c r="J38" s="79" t="s">
        <v>17</v>
      </c>
    </row>
    <row r="39" spans="1:10" s="86" customFormat="1" ht="21" customHeight="1" x14ac:dyDescent="0.25">
      <c r="A39" s="71" t="s">
        <v>21</v>
      </c>
      <c r="B39" s="87" t="s">
        <v>22</v>
      </c>
      <c r="C39" s="81" t="s">
        <v>23</v>
      </c>
      <c r="D39" s="80" t="s">
        <v>61</v>
      </c>
      <c r="E39" s="82">
        <v>42185</v>
      </c>
      <c r="F39" s="83">
        <v>30635</v>
      </c>
      <c r="G39" s="84">
        <v>42369</v>
      </c>
      <c r="H39" s="85">
        <v>0</v>
      </c>
      <c r="I39" s="78">
        <f t="shared" si="0"/>
        <v>30635</v>
      </c>
      <c r="J39" s="79" t="s">
        <v>17</v>
      </c>
    </row>
    <row r="40" spans="1:10" s="86" customFormat="1" ht="21" customHeight="1" x14ac:dyDescent="0.25">
      <c r="A40" s="71" t="s">
        <v>21</v>
      </c>
      <c r="B40" s="87" t="s">
        <v>22</v>
      </c>
      <c r="C40" s="81" t="s">
        <v>23</v>
      </c>
      <c r="D40" s="80" t="s">
        <v>62</v>
      </c>
      <c r="E40" s="82">
        <v>42185</v>
      </c>
      <c r="F40" s="83">
        <v>11469.75</v>
      </c>
      <c r="G40" s="84">
        <v>42369</v>
      </c>
      <c r="H40" s="85">
        <v>0</v>
      </c>
      <c r="I40" s="78">
        <f t="shared" si="0"/>
        <v>11469.75</v>
      </c>
      <c r="J40" s="79" t="s">
        <v>17</v>
      </c>
    </row>
    <row r="41" spans="1:10" s="86" customFormat="1" ht="21" customHeight="1" x14ac:dyDescent="0.25">
      <c r="A41" s="71" t="s">
        <v>33</v>
      </c>
      <c r="B41" s="80" t="s">
        <v>34</v>
      </c>
      <c r="C41" s="81" t="s">
        <v>42</v>
      </c>
      <c r="D41" s="80" t="s">
        <v>63</v>
      </c>
      <c r="E41" s="82">
        <v>42187</v>
      </c>
      <c r="F41" s="83">
        <v>39152.400000000001</v>
      </c>
      <c r="G41" s="84">
        <v>42369</v>
      </c>
      <c r="H41" s="85">
        <v>0</v>
      </c>
      <c r="I41" s="78">
        <f t="shared" si="0"/>
        <v>39152.400000000001</v>
      </c>
      <c r="J41" s="79" t="s">
        <v>17</v>
      </c>
    </row>
    <row r="42" spans="1:10" s="86" customFormat="1" ht="21" customHeight="1" x14ac:dyDescent="0.25">
      <c r="A42" s="71" t="s">
        <v>55</v>
      </c>
      <c r="B42" s="80" t="s">
        <v>56</v>
      </c>
      <c r="C42" s="81" t="str">
        <f>VLOOKUP(B42,'[1]cuentas por pagar Sept. 2022'!A61:I365,2,FALSE)</f>
        <v>MEDIO MOTOR</v>
      </c>
      <c r="D42" s="80" t="s">
        <v>64</v>
      </c>
      <c r="E42" s="82">
        <v>42198</v>
      </c>
      <c r="F42" s="83">
        <v>119681.5</v>
      </c>
      <c r="G42" s="84">
        <v>42369</v>
      </c>
      <c r="H42" s="85">
        <v>0</v>
      </c>
      <c r="I42" s="78">
        <f t="shared" si="0"/>
        <v>119681.5</v>
      </c>
      <c r="J42" s="79" t="s">
        <v>17</v>
      </c>
    </row>
    <row r="43" spans="1:10" s="86" customFormat="1" ht="21" customHeight="1" x14ac:dyDescent="0.25">
      <c r="A43" s="71" t="s">
        <v>33</v>
      </c>
      <c r="B43" s="80" t="s">
        <v>34</v>
      </c>
      <c r="C43" s="81" t="s">
        <v>42</v>
      </c>
      <c r="D43" s="80" t="s">
        <v>65</v>
      </c>
      <c r="E43" s="82">
        <v>42219</v>
      </c>
      <c r="F43" s="83">
        <v>84324.01</v>
      </c>
      <c r="G43" s="84">
        <v>42369</v>
      </c>
      <c r="H43" s="85">
        <v>0</v>
      </c>
      <c r="I43" s="78">
        <f t="shared" si="0"/>
        <v>84324.01</v>
      </c>
      <c r="J43" s="79" t="s">
        <v>17</v>
      </c>
    </row>
    <row r="44" spans="1:10" s="86" customFormat="1" ht="21" customHeight="1" x14ac:dyDescent="0.25">
      <c r="A44" s="71" t="s">
        <v>55</v>
      </c>
      <c r="B44" s="80" t="s">
        <v>56</v>
      </c>
      <c r="C44" s="81" t="s">
        <v>57</v>
      </c>
      <c r="D44" s="80" t="s">
        <v>51</v>
      </c>
      <c r="E44" s="82">
        <v>42223</v>
      </c>
      <c r="F44" s="83">
        <v>88500</v>
      </c>
      <c r="G44" s="84">
        <v>42369</v>
      </c>
      <c r="H44" s="85">
        <v>0</v>
      </c>
      <c r="I44" s="78">
        <f t="shared" si="0"/>
        <v>88500</v>
      </c>
      <c r="J44" s="79" t="s">
        <v>17</v>
      </c>
    </row>
    <row r="45" spans="1:10" s="86" customFormat="1" ht="21" customHeight="1" x14ac:dyDescent="0.25">
      <c r="A45" s="71" t="s">
        <v>55</v>
      </c>
      <c r="B45" s="80" t="s">
        <v>56</v>
      </c>
      <c r="C45" s="81" t="s">
        <v>57</v>
      </c>
      <c r="D45" s="80" t="s">
        <v>66</v>
      </c>
      <c r="E45" s="82">
        <v>42223</v>
      </c>
      <c r="F45" s="83">
        <v>41300</v>
      </c>
      <c r="G45" s="84">
        <v>42369</v>
      </c>
      <c r="H45" s="85">
        <v>0</v>
      </c>
      <c r="I45" s="78">
        <f t="shared" si="0"/>
        <v>41300</v>
      </c>
      <c r="J45" s="79" t="s">
        <v>17</v>
      </c>
    </row>
    <row r="46" spans="1:10" s="86" customFormat="1" ht="21" customHeight="1" x14ac:dyDescent="0.25">
      <c r="A46" s="71" t="s">
        <v>33</v>
      </c>
      <c r="B46" s="80" t="s">
        <v>34</v>
      </c>
      <c r="C46" s="81" t="s">
        <v>42</v>
      </c>
      <c r="D46" s="80" t="s">
        <v>67</v>
      </c>
      <c r="E46" s="82">
        <v>42261</v>
      </c>
      <c r="F46" s="83">
        <v>3152.96</v>
      </c>
      <c r="G46" s="84">
        <v>42369</v>
      </c>
      <c r="H46" s="85">
        <v>0</v>
      </c>
      <c r="I46" s="78">
        <f t="shared" si="0"/>
        <v>3152.96</v>
      </c>
      <c r="J46" s="79" t="s">
        <v>17</v>
      </c>
    </row>
    <row r="47" spans="1:10" s="86" customFormat="1" ht="21" customHeight="1" x14ac:dyDescent="0.25">
      <c r="A47" s="71" t="s">
        <v>68</v>
      </c>
      <c r="B47" s="80" t="s">
        <v>69</v>
      </c>
      <c r="C47" s="81" t="str">
        <f>VLOOKUP(B47,'[1]cuentas por pagar Sept. 2022'!A13:I317,2,FALSE)</f>
        <v>USO HABIT. Y ALMUERZO</v>
      </c>
      <c r="D47" s="80" t="s">
        <v>70</v>
      </c>
      <c r="E47" s="82">
        <v>42307</v>
      </c>
      <c r="F47" s="83">
        <v>704150</v>
      </c>
      <c r="G47" s="84">
        <v>42369</v>
      </c>
      <c r="H47" s="85">
        <v>0</v>
      </c>
      <c r="I47" s="78">
        <f t="shared" si="0"/>
        <v>704150</v>
      </c>
      <c r="J47" s="79" t="s">
        <v>17</v>
      </c>
    </row>
    <row r="48" spans="1:10" s="86" customFormat="1" ht="21" customHeight="1" x14ac:dyDescent="0.25">
      <c r="A48" s="71" t="s">
        <v>68</v>
      </c>
      <c r="B48" s="80" t="s">
        <v>69</v>
      </c>
      <c r="C48" s="81" t="str">
        <f>VLOOKUP(B48,'[1]cuentas por pagar Sept. 2022'!A14:I318,2,FALSE)</f>
        <v>USO HABIT. Y ALMUERZO</v>
      </c>
      <c r="D48" s="80" t="s">
        <v>71</v>
      </c>
      <c r="E48" s="82">
        <v>42327</v>
      </c>
      <c r="F48" s="83">
        <v>11290</v>
      </c>
      <c r="G48" s="84">
        <v>42369</v>
      </c>
      <c r="H48" s="85">
        <v>0</v>
      </c>
      <c r="I48" s="78">
        <f t="shared" si="0"/>
        <v>11290</v>
      </c>
      <c r="J48" s="79" t="s">
        <v>17</v>
      </c>
    </row>
    <row r="49" spans="1:10" s="86" customFormat="1" ht="21" customHeight="1" x14ac:dyDescent="0.25">
      <c r="A49" s="71" t="s">
        <v>72</v>
      </c>
      <c r="B49" s="80" t="s">
        <v>73</v>
      </c>
      <c r="C49" s="81" t="s">
        <v>74</v>
      </c>
      <c r="D49" s="80" t="s">
        <v>75</v>
      </c>
      <c r="E49" s="82">
        <v>42367</v>
      </c>
      <c r="F49" s="83">
        <v>103840</v>
      </c>
      <c r="G49" s="84">
        <v>42369</v>
      </c>
      <c r="H49" s="85">
        <v>0</v>
      </c>
      <c r="I49" s="78">
        <f t="shared" si="0"/>
        <v>103840</v>
      </c>
      <c r="J49" s="79" t="s">
        <v>17</v>
      </c>
    </row>
    <row r="50" spans="1:10" s="86" customFormat="1" ht="21" customHeight="1" x14ac:dyDescent="0.25">
      <c r="A50" s="71" t="s">
        <v>76</v>
      </c>
      <c r="B50" s="80" t="s">
        <v>77</v>
      </c>
      <c r="C50" s="81" t="s">
        <v>78</v>
      </c>
      <c r="D50" s="80" t="s">
        <v>79</v>
      </c>
      <c r="E50" s="82">
        <v>42480</v>
      </c>
      <c r="F50" s="83">
        <v>37760</v>
      </c>
      <c r="G50" s="84">
        <v>42735</v>
      </c>
      <c r="H50" s="85">
        <v>0</v>
      </c>
      <c r="I50" s="78">
        <f t="shared" si="0"/>
        <v>37760</v>
      </c>
      <c r="J50" s="79" t="s">
        <v>17</v>
      </c>
    </row>
    <row r="51" spans="1:10" s="86" customFormat="1" ht="21" customHeight="1" x14ac:dyDescent="0.25">
      <c r="A51" s="71" t="s">
        <v>80</v>
      </c>
      <c r="B51" s="80" t="s">
        <v>81</v>
      </c>
      <c r="C51" s="81" t="s">
        <v>82</v>
      </c>
      <c r="D51" s="80" t="s">
        <v>83</v>
      </c>
      <c r="E51" s="82">
        <v>42504</v>
      </c>
      <c r="F51" s="83">
        <v>2242</v>
      </c>
      <c r="G51" s="84">
        <v>42735</v>
      </c>
      <c r="H51" s="85">
        <v>0</v>
      </c>
      <c r="I51" s="78">
        <f t="shared" si="0"/>
        <v>2242</v>
      </c>
      <c r="J51" s="79" t="s">
        <v>17</v>
      </c>
    </row>
    <row r="52" spans="1:10" s="86" customFormat="1" ht="21" customHeight="1" x14ac:dyDescent="0.25">
      <c r="A52" s="71" t="s">
        <v>38</v>
      </c>
      <c r="B52" s="80" t="s">
        <v>39</v>
      </c>
      <c r="C52" s="81" t="s">
        <v>35</v>
      </c>
      <c r="D52" s="80" t="s">
        <v>84</v>
      </c>
      <c r="E52" s="82">
        <v>42522</v>
      </c>
      <c r="F52" s="83">
        <v>1800</v>
      </c>
      <c r="G52" s="84">
        <v>42735</v>
      </c>
      <c r="H52" s="85">
        <v>0</v>
      </c>
      <c r="I52" s="78">
        <f t="shared" si="0"/>
        <v>1800</v>
      </c>
      <c r="J52" s="79" t="s">
        <v>17</v>
      </c>
    </row>
    <row r="53" spans="1:10" s="86" customFormat="1" ht="21" customHeight="1" x14ac:dyDescent="0.25">
      <c r="A53" s="71" t="s">
        <v>80</v>
      </c>
      <c r="B53" s="80" t="s">
        <v>81</v>
      </c>
      <c r="C53" s="81" t="s">
        <v>85</v>
      </c>
      <c r="D53" s="80" t="s">
        <v>86</v>
      </c>
      <c r="E53" s="82">
        <v>42570</v>
      </c>
      <c r="F53" s="83">
        <v>31388</v>
      </c>
      <c r="G53" s="84">
        <v>42735</v>
      </c>
      <c r="H53" s="85">
        <v>0</v>
      </c>
      <c r="I53" s="78">
        <f t="shared" si="0"/>
        <v>31388</v>
      </c>
      <c r="J53" s="79" t="s">
        <v>17</v>
      </c>
    </row>
    <row r="54" spans="1:10" s="86" customFormat="1" ht="21" customHeight="1" x14ac:dyDescent="0.25">
      <c r="A54" s="71" t="s">
        <v>76</v>
      </c>
      <c r="B54" s="80" t="s">
        <v>77</v>
      </c>
      <c r="C54" s="81" t="s">
        <v>78</v>
      </c>
      <c r="D54" s="80" t="s">
        <v>87</v>
      </c>
      <c r="E54" s="82">
        <v>42582</v>
      </c>
      <c r="F54" s="83">
        <v>56638.82</v>
      </c>
      <c r="G54" s="84">
        <v>42735</v>
      </c>
      <c r="H54" s="85">
        <v>0</v>
      </c>
      <c r="I54" s="78">
        <f t="shared" si="0"/>
        <v>56638.82</v>
      </c>
      <c r="J54" s="79" t="s">
        <v>17</v>
      </c>
    </row>
    <row r="55" spans="1:10" s="86" customFormat="1" ht="21" customHeight="1" x14ac:dyDescent="0.25">
      <c r="A55" s="71" t="s">
        <v>88</v>
      </c>
      <c r="B55" s="80" t="s">
        <v>89</v>
      </c>
      <c r="C55" s="81" t="str">
        <f>VLOOKUP(B55,'[1]cuentas por pagar Sept. 2022'!A15:I319,2,FALSE)</f>
        <v>ARCHIVO VERTICAL</v>
      </c>
      <c r="D55" s="80" t="s">
        <v>90</v>
      </c>
      <c r="E55" s="82">
        <v>42601</v>
      </c>
      <c r="F55" s="83">
        <v>101612.16</v>
      </c>
      <c r="G55" s="84">
        <v>42735</v>
      </c>
      <c r="H55" s="85">
        <v>0</v>
      </c>
      <c r="I55" s="78">
        <f t="shared" si="0"/>
        <v>101612.16</v>
      </c>
      <c r="J55" s="79" t="s">
        <v>17</v>
      </c>
    </row>
    <row r="56" spans="1:10" s="86" customFormat="1" ht="21" customHeight="1" x14ac:dyDescent="0.25">
      <c r="A56" s="71" t="s">
        <v>91</v>
      </c>
      <c r="B56" s="80" t="s">
        <v>92</v>
      </c>
      <c r="C56" s="81" t="str">
        <f>VLOOKUP(B56,'[1]cuentas por pagar Sept. 2022'!A28:I332,2,FALSE)</f>
        <v>EQUIPO DE OFICINA</v>
      </c>
      <c r="D56" s="80" t="s">
        <v>93</v>
      </c>
      <c r="E56" s="82">
        <v>42620</v>
      </c>
      <c r="F56" s="83">
        <v>10240</v>
      </c>
      <c r="G56" s="84">
        <v>42735</v>
      </c>
      <c r="H56" s="85">
        <v>0</v>
      </c>
      <c r="I56" s="78">
        <f t="shared" si="0"/>
        <v>10240</v>
      </c>
      <c r="J56" s="79" t="s">
        <v>17</v>
      </c>
    </row>
    <row r="57" spans="1:10" s="86" customFormat="1" ht="21" customHeight="1" x14ac:dyDescent="0.25">
      <c r="A57" s="71" t="s">
        <v>94</v>
      </c>
      <c r="B57" s="80" t="s">
        <v>95</v>
      </c>
      <c r="C57" s="81" t="str">
        <f>VLOOKUP(B57,'[1]cuentas por pagar Sept. 2022'!A56:I360,2,FALSE)</f>
        <v>PLATO Y DISCO FRICCION</v>
      </c>
      <c r="D57" s="80" t="s">
        <v>96</v>
      </c>
      <c r="E57" s="82">
        <v>42626</v>
      </c>
      <c r="F57" s="83">
        <v>18800.23</v>
      </c>
      <c r="G57" s="84">
        <v>42735</v>
      </c>
      <c r="H57" s="85">
        <v>0</v>
      </c>
      <c r="I57" s="78">
        <f t="shared" si="0"/>
        <v>18800.23</v>
      </c>
      <c r="J57" s="79" t="s">
        <v>17</v>
      </c>
    </row>
    <row r="58" spans="1:10" s="86" customFormat="1" ht="21" customHeight="1" x14ac:dyDescent="0.25">
      <c r="A58" s="71" t="s">
        <v>97</v>
      </c>
      <c r="B58" s="80" t="s">
        <v>98</v>
      </c>
      <c r="C58" s="81" t="s">
        <v>99</v>
      </c>
      <c r="D58" s="80" t="s">
        <v>100</v>
      </c>
      <c r="E58" s="82">
        <v>42626</v>
      </c>
      <c r="F58" s="83">
        <v>19942</v>
      </c>
      <c r="G58" s="84">
        <v>42735</v>
      </c>
      <c r="H58" s="85">
        <v>0</v>
      </c>
      <c r="I58" s="78">
        <f t="shared" si="0"/>
        <v>19942</v>
      </c>
      <c r="J58" s="79" t="s">
        <v>17</v>
      </c>
    </row>
    <row r="59" spans="1:10" s="86" customFormat="1" ht="39.75" customHeight="1" x14ac:dyDescent="0.25">
      <c r="A59" s="71" t="s">
        <v>80</v>
      </c>
      <c r="B59" s="80" t="s">
        <v>81</v>
      </c>
      <c r="C59" s="81" t="s">
        <v>101</v>
      </c>
      <c r="D59" s="80" t="s">
        <v>102</v>
      </c>
      <c r="E59" s="82">
        <v>42627</v>
      </c>
      <c r="F59" s="83">
        <v>126507.8</v>
      </c>
      <c r="G59" s="84">
        <v>42735</v>
      </c>
      <c r="H59" s="85">
        <v>0</v>
      </c>
      <c r="I59" s="78">
        <f t="shared" si="0"/>
        <v>126507.8</v>
      </c>
      <c r="J59" s="79" t="s">
        <v>17</v>
      </c>
    </row>
    <row r="60" spans="1:10" s="86" customFormat="1" ht="20.25" customHeight="1" x14ac:dyDescent="0.25">
      <c r="A60" s="71" t="s">
        <v>97</v>
      </c>
      <c r="B60" s="80" t="s">
        <v>103</v>
      </c>
      <c r="C60" s="81" t="s">
        <v>104</v>
      </c>
      <c r="D60" s="80" t="s">
        <v>105</v>
      </c>
      <c r="E60" s="82">
        <v>42627</v>
      </c>
      <c r="F60" s="83">
        <v>18585</v>
      </c>
      <c r="G60" s="84">
        <v>42735</v>
      </c>
      <c r="H60" s="85">
        <v>0</v>
      </c>
      <c r="I60" s="78">
        <f t="shared" si="0"/>
        <v>18585</v>
      </c>
      <c r="J60" s="79" t="s">
        <v>17</v>
      </c>
    </row>
    <row r="61" spans="1:10" s="86" customFormat="1" ht="20.25" customHeight="1" x14ac:dyDescent="0.25">
      <c r="A61" s="71">
        <v>101014334</v>
      </c>
      <c r="B61" s="80" t="s">
        <v>106</v>
      </c>
      <c r="C61" s="81" t="s">
        <v>107</v>
      </c>
      <c r="D61" s="80" t="s">
        <v>108</v>
      </c>
      <c r="E61" s="82">
        <v>42628</v>
      </c>
      <c r="F61" s="83">
        <v>259977.60000000001</v>
      </c>
      <c r="G61" s="84">
        <v>42735</v>
      </c>
      <c r="H61" s="85">
        <v>0</v>
      </c>
      <c r="I61" s="78">
        <f t="shared" si="0"/>
        <v>259977.60000000001</v>
      </c>
      <c r="J61" s="79" t="s">
        <v>17</v>
      </c>
    </row>
    <row r="62" spans="1:10" s="86" customFormat="1" ht="20.25" customHeight="1" x14ac:dyDescent="0.25">
      <c r="A62" s="71" t="s">
        <v>109</v>
      </c>
      <c r="B62" s="80" t="s">
        <v>98</v>
      </c>
      <c r="C62" s="81" t="s">
        <v>110</v>
      </c>
      <c r="D62" s="80" t="s">
        <v>111</v>
      </c>
      <c r="E62" s="82">
        <v>42628</v>
      </c>
      <c r="F62" s="83">
        <v>17700</v>
      </c>
      <c r="G62" s="84">
        <v>42735</v>
      </c>
      <c r="H62" s="85">
        <v>0</v>
      </c>
      <c r="I62" s="78">
        <f t="shared" si="0"/>
        <v>17700</v>
      </c>
      <c r="J62" s="79" t="s">
        <v>17</v>
      </c>
    </row>
    <row r="63" spans="1:10" s="86" customFormat="1" ht="21" customHeight="1" x14ac:dyDescent="0.25">
      <c r="A63" s="71" t="s">
        <v>112</v>
      </c>
      <c r="B63" s="87" t="s">
        <v>113</v>
      </c>
      <c r="C63" s="81" t="s">
        <v>114</v>
      </c>
      <c r="D63" s="80" t="s">
        <v>115</v>
      </c>
      <c r="E63" s="82">
        <v>42702</v>
      </c>
      <c r="F63" s="83">
        <v>128952</v>
      </c>
      <c r="G63" s="84">
        <v>42735</v>
      </c>
      <c r="H63" s="85">
        <v>0</v>
      </c>
      <c r="I63" s="78">
        <f t="shared" si="0"/>
        <v>128952</v>
      </c>
      <c r="J63" s="79" t="s">
        <v>17</v>
      </c>
    </row>
    <row r="64" spans="1:10" s="86" customFormat="1" ht="21" customHeight="1" x14ac:dyDescent="0.25">
      <c r="A64" s="71" t="s">
        <v>116</v>
      </c>
      <c r="B64" s="80" t="s">
        <v>117</v>
      </c>
      <c r="C64" s="81" t="str">
        <f>VLOOKUP(B64,'[1]cuentas por pagar Sept. 2022'!A47:I351,2,FALSE)</f>
        <v>MATERIALES DE OFICINA</v>
      </c>
      <c r="D64" s="80" t="s">
        <v>118</v>
      </c>
      <c r="E64" s="82">
        <v>42861</v>
      </c>
      <c r="F64" s="83">
        <v>432888.9</v>
      </c>
      <c r="G64" s="84">
        <v>43100</v>
      </c>
      <c r="H64" s="85">
        <v>0</v>
      </c>
      <c r="I64" s="78">
        <f t="shared" si="0"/>
        <v>432888.9</v>
      </c>
      <c r="J64" s="79" t="s">
        <v>17</v>
      </c>
    </row>
    <row r="65" spans="1:10" s="86" customFormat="1" ht="21" customHeight="1" x14ac:dyDescent="0.25">
      <c r="A65" s="71" t="s">
        <v>119</v>
      </c>
      <c r="B65" s="80" t="s">
        <v>120</v>
      </c>
      <c r="C65" s="81" t="str">
        <f>VLOOKUP(B65,'[1]cuentas por pagar Sept. 2022'!A38:I342,2,FALSE)</f>
        <v>REPARACION DE AIRE</v>
      </c>
      <c r="D65" s="80" t="s">
        <v>121</v>
      </c>
      <c r="E65" s="82">
        <v>42958</v>
      </c>
      <c r="F65" s="83">
        <v>94205.3</v>
      </c>
      <c r="G65" s="84">
        <v>43100</v>
      </c>
      <c r="H65" s="85">
        <v>0</v>
      </c>
      <c r="I65" s="78">
        <f t="shared" si="0"/>
        <v>94205.3</v>
      </c>
      <c r="J65" s="79" t="s">
        <v>17</v>
      </c>
    </row>
    <row r="66" spans="1:10" s="86" customFormat="1" ht="21" customHeight="1" x14ac:dyDescent="0.25">
      <c r="A66" s="71" t="s">
        <v>122</v>
      </c>
      <c r="B66" s="80" t="s">
        <v>123</v>
      </c>
      <c r="C66" s="81" t="s">
        <v>124</v>
      </c>
      <c r="D66" s="80" t="s">
        <v>125</v>
      </c>
      <c r="E66" s="82">
        <v>43634</v>
      </c>
      <c r="F66" s="83">
        <v>5705.3</v>
      </c>
      <c r="G66" s="84">
        <v>43830</v>
      </c>
      <c r="H66" s="85">
        <v>0</v>
      </c>
      <c r="I66" s="78">
        <f t="shared" si="0"/>
        <v>5705.3</v>
      </c>
      <c r="J66" s="79" t="s">
        <v>17</v>
      </c>
    </row>
    <row r="67" spans="1:10" s="86" customFormat="1" ht="32.25" customHeight="1" x14ac:dyDescent="0.25">
      <c r="A67" s="71" t="s">
        <v>122</v>
      </c>
      <c r="B67" s="80" t="s">
        <v>126</v>
      </c>
      <c r="C67" s="81" t="s">
        <v>124</v>
      </c>
      <c r="D67" s="80" t="s">
        <v>127</v>
      </c>
      <c r="E67" s="82">
        <v>43635</v>
      </c>
      <c r="F67" s="83">
        <v>7955.91</v>
      </c>
      <c r="G67" s="84">
        <v>43830</v>
      </c>
      <c r="H67" s="85">
        <v>0</v>
      </c>
      <c r="I67" s="78">
        <f t="shared" si="0"/>
        <v>7955.91</v>
      </c>
      <c r="J67" s="79" t="s">
        <v>17</v>
      </c>
    </row>
    <row r="68" spans="1:10" s="86" customFormat="1" ht="38.25" customHeight="1" x14ac:dyDescent="0.25">
      <c r="A68" s="71" t="s">
        <v>128</v>
      </c>
      <c r="B68" s="80" t="s">
        <v>129</v>
      </c>
      <c r="C68" s="81" t="s">
        <v>15</v>
      </c>
      <c r="D68" s="71">
        <v>16103</v>
      </c>
      <c r="E68" s="82">
        <v>43829</v>
      </c>
      <c r="F68" s="83">
        <v>12000</v>
      </c>
      <c r="G68" s="84">
        <v>43830</v>
      </c>
      <c r="H68" s="85">
        <v>0</v>
      </c>
      <c r="I68" s="78">
        <f t="shared" si="0"/>
        <v>12000</v>
      </c>
      <c r="J68" s="79" t="s">
        <v>17</v>
      </c>
    </row>
    <row r="69" spans="1:10" s="86" customFormat="1" ht="29.25" customHeight="1" x14ac:dyDescent="0.25">
      <c r="A69" s="71" t="s">
        <v>130</v>
      </c>
      <c r="B69" s="80" t="s">
        <v>131</v>
      </c>
      <c r="C69" s="81" t="str">
        <f>VLOOKUP(B69,'[1]cuentas por pagar Sept. 2022'!A37:I341,2,FALSE)</f>
        <v>ALQUILER</v>
      </c>
      <c r="D69" s="71">
        <v>100869379</v>
      </c>
      <c r="E69" s="88" t="s">
        <v>132</v>
      </c>
      <c r="F69" s="83">
        <v>2176823.88</v>
      </c>
      <c r="G69" s="89" t="s">
        <v>133</v>
      </c>
      <c r="H69" s="85">
        <v>0</v>
      </c>
      <c r="I69" s="78">
        <f t="shared" si="0"/>
        <v>2176823.88</v>
      </c>
      <c r="J69" s="79" t="s">
        <v>17</v>
      </c>
    </row>
    <row r="70" spans="1:10" s="86" customFormat="1" ht="29.25" customHeight="1" x14ac:dyDescent="0.25">
      <c r="A70" s="71" t="s">
        <v>134</v>
      </c>
      <c r="B70" s="80" t="s">
        <v>135</v>
      </c>
      <c r="C70" s="81" t="s">
        <v>136</v>
      </c>
      <c r="D70" s="80" t="s">
        <v>137</v>
      </c>
      <c r="E70" s="88" t="s">
        <v>133</v>
      </c>
      <c r="F70" s="83">
        <v>204968</v>
      </c>
      <c r="G70" s="89" t="s">
        <v>133</v>
      </c>
      <c r="H70" s="85">
        <v>0</v>
      </c>
      <c r="I70" s="78">
        <f t="shared" si="0"/>
        <v>204968</v>
      </c>
      <c r="J70" s="79" t="s">
        <v>17</v>
      </c>
    </row>
    <row r="71" spans="1:10" s="86" customFormat="1" ht="34.5" customHeight="1" x14ac:dyDescent="0.25">
      <c r="A71" s="71" t="s">
        <v>138</v>
      </c>
      <c r="B71" s="80" t="s">
        <v>139</v>
      </c>
      <c r="C71" s="81" t="s">
        <v>140</v>
      </c>
      <c r="D71" s="80" t="s">
        <v>141</v>
      </c>
      <c r="E71" s="88" t="s">
        <v>133</v>
      </c>
      <c r="F71" s="83">
        <v>143370</v>
      </c>
      <c r="G71" s="89" t="s">
        <v>133</v>
      </c>
      <c r="H71" s="85">
        <v>0</v>
      </c>
      <c r="I71" s="78">
        <f t="shared" si="0"/>
        <v>143370</v>
      </c>
      <c r="J71" s="79" t="s">
        <v>17</v>
      </c>
    </row>
    <row r="72" spans="1:10" s="86" customFormat="1" ht="34.5" customHeight="1" thickBot="1" x14ac:dyDescent="0.3">
      <c r="A72" s="90"/>
      <c r="B72" s="91"/>
      <c r="C72" s="92"/>
      <c r="D72" s="91"/>
      <c r="E72" s="93"/>
      <c r="F72" s="94">
        <f>SUM(F13:F71)</f>
        <v>6380814.6899999995</v>
      </c>
      <c r="G72" s="95"/>
      <c r="H72" s="96"/>
      <c r="I72" s="97">
        <f>SUM(I13:I71)</f>
        <v>6380814.6899999995</v>
      </c>
      <c r="J72" s="98"/>
    </row>
    <row r="73" spans="1:10" s="86" customFormat="1" ht="34.5" customHeight="1" thickTop="1" x14ac:dyDescent="0.25">
      <c r="A73" s="71"/>
      <c r="B73" s="80"/>
      <c r="C73" s="81"/>
      <c r="D73" s="80"/>
      <c r="E73" s="88"/>
      <c r="F73" s="99"/>
      <c r="G73" s="99"/>
      <c r="H73" s="85"/>
      <c r="I73" s="78"/>
      <c r="J73" s="79"/>
    </row>
    <row r="74" spans="1:10" s="86" customFormat="1" ht="21" customHeight="1" x14ac:dyDescent="0.25">
      <c r="A74" s="71">
        <v>411000476</v>
      </c>
      <c r="B74" s="125" t="s">
        <v>143</v>
      </c>
      <c r="C74" s="81" t="s">
        <v>144</v>
      </c>
      <c r="D74" s="80" t="s">
        <v>145</v>
      </c>
      <c r="E74" s="100">
        <v>44958</v>
      </c>
      <c r="F74" s="101">
        <v>5550</v>
      </c>
      <c r="G74" s="84">
        <v>45291</v>
      </c>
      <c r="H74" s="85">
        <v>0</v>
      </c>
      <c r="I74" s="78">
        <f t="shared" ref="I74:I75" si="1">F74-H74</f>
        <v>5550</v>
      </c>
      <c r="J74" s="79" t="s">
        <v>142</v>
      </c>
    </row>
    <row r="75" spans="1:10" s="86" customFormat="1" ht="21" customHeight="1" x14ac:dyDescent="0.25">
      <c r="A75" s="71">
        <v>411000476</v>
      </c>
      <c r="B75" s="125" t="s">
        <v>143</v>
      </c>
      <c r="C75" s="81" t="s">
        <v>144</v>
      </c>
      <c r="D75" s="80" t="s">
        <v>146</v>
      </c>
      <c r="E75" s="100">
        <v>45110</v>
      </c>
      <c r="F75" s="101">
        <v>5550</v>
      </c>
      <c r="G75" s="84">
        <v>45291</v>
      </c>
      <c r="H75" s="85">
        <v>0</v>
      </c>
      <c r="I75" s="78">
        <f t="shared" si="1"/>
        <v>5550</v>
      </c>
      <c r="J75" s="79" t="s">
        <v>142</v>
      </c>
    </row>
    <row r="76" spans="1:10" s="86" customFormat="1" ht="21" customHeight="1" x14ac:dyDescent="0.25">
      <c r="A76" s="71">
        <v>411000476</v>
      </c>
      <c r="B76" s="125" t="s">
        <v>143</v>
      </c>
      <c r="C76" s="81" t="s">
        <v>144</v>
      </c>
      <c r="D76" s="80" t="s">
        <v>147</v>
      </c>
      <c r="E76" s="100">
        <v>45019</v>
      </c>
      <c r="F76" s="101">
        <v>5550</v>
      </c>
      <c r="G76" s="84">
        <v>45291</v>
      </c>
      <c r="H76" s="85">
        <v>0</v>
      </c>
      <c r="I76" s="78">
        <f>F76-H76</f>
        <v>5550</v>
      </c>
      <c r="J76" s="79" t="s">
        <v>142</v>
      </c>
    </row>
    <row r="77" spans="1:10" s="86" customFormat="1" ht="74.25" customHeight="1" x14ac:dyDescent="0.25">
      <c r="A77" s="71">
        <v>131023711</v>
      </c>
      <c r="B77" s="125" t="s">
        <v>158</v>
      </c>
      <c r="C77" s="81" t="s">
        <v>159</v>
      </c>
      <c r="D77" s="80" t="s">
        <v>160</v>
      </c>
      <c r="E77" s="100">
        <v>45266</v>
      </c>
      <c r="F77" s="101">
        <v>961428.6</v>
      </c>
      <c r="G77" s="84">
        <v>45657</v>
      </c>
      <c r="H77" s="85">
        <v>0</v>
      </c>
      <c r="I77" s="78">
        <f t="shared" ref="I77:I82" si="2">F77-H77</f>
        <v>961428.6</v>
      </c>
      <c r="J77" s="79" t="s">
        <v>142</v>
      </c>
    </row>
    <row r="78" spans="1:10" s="86" customFormat="1" ht="79.5" customHeight="1" x14ac:dyDescent="0.25">
      <c r="A78" s="71">
        <v>131023711</v>
      </c>
      <c r="B78" s="125" t="s">
        <v>158</v>
      </c>
      <c r="C78" s="81" t="s">
        <v>159</v>
      </c>
      <c r="D78" s="80" t="s">
        <v>161</v>
      </c>
      <c r="E78" s="100">
        <v>45089</v>
      </c>
      <c r="F78" s="101">
        <v>588219.5</v>
      </c>
      <c r="G78" s="84">
        <v>45657</v>
      </c>
      <c r="H78" s="85">
        <v>0</v>
      </c>
      <c r="I78" s="78">
        <f t="shared" si="2"/>
        <v>588219.5</v>
      </c>
      <c r="J78" s="79" t="s">
        <v>142</v>
      </c>
    </row>
    <row r="79" spans="1:10" s="86" customFormat="1" ht="102" customHeight="1" x14ac:dyDescent="0.25">
      <c r="A79" s="71">
        <v>117277269</v>
      </c>
      <c r="B79" s="125" t="s">
        <v>162</v>
      </c>
      <c r="C79" s="81" t="s">
        <v>35</v>
      </c>
      <c r="D79" s="80" t="s">
        <v>157</v>
      </c>
      <c r="E79" s="100">
        <v>45259</v>
      </c>
      <c r="F79" s="101">
        <v>41300</v>
      </c>
      <c r="G79" s="84">
        <v>45291</v>
      </c>
      <c r="H79" s="85">
        <v>0</v>
      </c>
      <c r="I79" s="78">
        <f t="shared" si="2"/>
        <v>41300</v>
      </c>
      <c r="J79" s="79" t="s">
        <v>142</v>
      </c>
    </row>
    <row r="80" spans="1:10" s="86" customFormat="1" ht="21" customHeight="1" x14ac:dyDescent="0.25">
      <c r="A80" s="71">
        <v>4700234067</v>
      </c>
      <c r="B80" s="125" t="s">
        <v>181</v>
      </c>
      <c r="C80" s="81" t="s">
        <v>182</v>
      </c>
      <c r="D80" s="80" t="s">
        <v>193</v>
      </c>
      <c r="E80" s="100">
        <v>45204</v>
      </c>
      <c r="F80" s="83">
        <f>400000+40000+40000+40000</f>
        <v>520000</v>
      </c>
      <c r="G80" s="84">
        <v>45657</v>
      </c>
      <c r="H80" s="85">
        <v>0</v>
      </c>
      <c r="I80" s="78">
        <f t="shared" si="2"/>
        <v>520000</v>
      </c>
      <c r="J80" s="79" t="s">
        <v>142</v>
      </c>
    </row>
    <row r="81" spans="1:11" s="86" customFormat="1" ht="102" customHeight="1" x14ac:dyDescent="0.25">
      <c r="A81" s="102" t="s">
        <v>208</v>
      </c>
      <c r="B81" s="125" t="s">
        <v>209</v>
      </c>
      <c r="C81" s="81" t="s">
        <v>182</v>
      </c>
      <c r="D81" s="103" t="s">
        <v>210</v>
      </c>
      <c r="E81" s="100">
        <v>45229</v>
      </c>
      <c r="F81" s="83">
        <f>31411.6*7</f>
        <v>219881.19999999998</v>
      </c>
      <c r="G81" s="84">
        <v>45657</v>
      </c>
      <c r="H81" s="85">
        <v>0</v>
      </c>
      <c r="I81" s="78">
        <f t="shared" si="2"/>
        <v>219881.19999999998</v>
      </c>
      <c r="J81" s="121" t="s">
        <v>212</v>
      </c>
    </row>
    <row r="82" spans="1:11" s="86" customFormat="1" ht="21" customHeight="1" x14ac:dyDescent="0.25">
      <c r="A82" s="71">
        <v>122021523</v>
      </c>
      <c r="B82" s="91" t="s">
        <v>194</v>
      </c>
      <c r="C82" s="81" t="s">
        <v>195</v>
      </c>
      <c r="D82" s="80" t="s">
        <v>196</v>
      </c>
      <c r="E82" s="100" t="s">
        <v>197</v>
      </c>
      <c r="F82" s="83">
        <v>5140</v>
      </c>
      <c r="G82" s="84">
        <v>46022</v>
      </c>
      <c r="H82" s="85">
        <v>0</v>
      </c>
      <c r="I82" s="78">
        <f t="shared" si="2"/>
        <v>5140</v>
      </c>
      <c r="J82" s="79" t="s">
        <v>142</v>
      </c>
    </row>
    <row r="83" spans="1:11" s="86" customFormat="1" ht="58.5" customHeight="1" x14ac:dyDescent="0.25">
      <c r="A83" s="71">
        <v>401500973</v>
      </c>
      <c r="B83" s="125" t="s">
        <v>213</v>
      </c>
      <c r="C83" s="81" t="s">
        <v>35</v>
      </c>
      <c r="D83" s="103" t="s">
        <v>214</v>
      </c>
      <c r="E83" s="100">
        <v>45371</v>
      </c>
      <c r="F83" s="83">
        <v>90000</v>
      </c>
      <c r="G83" s="84">
        <v>46022</v>
      </c>
      <c r="H83" s="85">
        <v>0</v>
      </c>
      <c r="I83" s="78">
        <f t="shared" ref="I83:I89" si="3">F83-H83</f>
        <v>90000</v>
      </c>
      <c r="J83" s="79" t="s">
        <v>142</v>
      </c>
    </row>
    <row r="84" spans="1:11" s="86" customFormat="1" ht="58.5" customHeight="1" x14ac:dyDescent="0.25">
      <c r="A84" s="71">
        <v>401500973</v>
      </c>
      <c r="B84" s="125" t="s">
        <v>213</v>
      </c>
      <c r="C84" s="81" t="s">
        <v>35</v>
      </c>
      <c r="D84" s="103" t="s">
        <v>223</v>
      </c>
      <c r="E84" s="100">
        <v>45386</v>
      </c>
      <c r="F84" s="83">
        <v>30000</v>
      </c>
      <c r="G84" s="84">
        <v>46022</v>
      </c>
      <c r="H84" s="85">
        <v>0</v>
      </c>
      <c r="I84" s="78">
        <f t="shared" si="3"/>
        <v>30000</v>
      </c>
      <c r="J84" s="79" t="s">
        <v>142</v>
      </c>
    </row>
    <row r="85" spans="1:11" s="123" customFormat="1" ht="58.5" customHeight="1" x14ac:dyDescent="0.25">
      <c r="A85" s="124">
        <v>401500973</v>
      </c>
      <c r="B85" s="125" t="s">
        <v>213</v>
      </c>
      <c r="C85" s="126" t="s">
        <v>35</v>
      </c>
      <c r="D85" s="127" t="s">
        <v>222</v>
      </c>
      <c r="E85" s="128">
        <v>45418</v>
      </c>
      <c r="F85" s="101">
        <v>30000</v>
      </c>
      <c r="G85" s="129">
        <v>46022</v>
      </c>
      <c r="H85" s="130">
        <v>0</v>
      </c>
      <c r="I85" s="131">
        <f t="shared" si="3"/>
        <v>30000</v>
      </c>
      <c r="J85" s="132" t="s">
        <v>142</v>
      </c>
    </row>
    <row r="86" spans="1:11" s="123" customFormat="1" ht="58.5" customHeight="1" x14ac:dyDescent="0.25">
      <c r="A86" s="124">
        <v>101619262</v>
      </c>
      <c r="B86" s="125" t="s">
        <v>224</v>
      </c>
      <c r="C86" s="126" t="s">
        <v>35</v>
      </c>
      <c r="D86" s="127" t="s">
        <v>187</v>
      </c>
      <c r="E86" s="128">
        <v>45070</v>
      </c>
      <c r="F86" s="101">
        <v>109586.51</v>
      </c>
      <c r="G86" s="129">
        <v>45291</v>
      </c>
      <c r="H86" s="130">
        <v>0</v>
      </c>
      <c r="I86" s="131">
        <f t="shared" si="3"/>
        <v>109586.51</v>
      </c>
      <c r="J86" s="132" t="s">
        <v>142</v>
      </c>
    </row>
    <row r="87" spans="1:11" s="123" customFormat="1" ht="58.5" customHeight="1" x14ac:dyDescent="0.25">
      <c r="A87" s="133" t="s">
        <v>215</v>
      </c>
      <c r="B87" s="125" t="s">
        <v>216</v>
      </c>
      <c r="C87" s="126" t="s">
        <v>217</v>
      </c>
      <c r="D87" s="127" t="s">
        <v>218</v>
      </c>
      <c r="E87" s="128">
        <v>45411</v>
      </c>
      <c r="F87" s="101">
        <v>217067.75</v>
      </c>
      <c r="G87" s="129">
        <v>45657</v>
      </c>
      <c r="H87" s="130">
        <v>0</v>
      </c>
      <c r="I87" s="131">
        <f>F87-H87</f>
        <v>217067.75</v>
      </c>
      <c r="J87" s="132" t="s">
        <v>142</v>
      </c>
    </row>
    <row r="88" spans="1:11" s="123" customFormat="1" ht="58.5" customHeight="1" x14ac:dyDescent="0.25">
      <c r="A88" s="133" t="s">
        <v>226</v>
      </c>
      <c r="B88" s="125" t="s">
        <v>227</v>
      </c>
      <c r="C88" s="134" t="s">
        <v>228</v>
      </c>
      <c r="D88" s="127" t="s">
        <v>121</v>
      </c>
      <c r="E88" s="128">
        <v>45345</v>
      </c>
      <c r="F88" s="101">
        <v>94046</v>
      </c>
      <c r="G88" s="129">
        <v>45657</v>
      </c>
      <c r="H88" s="130">
        <v>0</v>
      </c>
      <c r="I88" s="131">
        <f>F88-H88</f>
        <v>94046</v>
      </c>
      <c r="J88" s="132" t="s">
        <v>142</v>
      </c>
    </row>
    <row r="89" spans="1:11" s="123" customFormat="1" ht="188.25" customHeight="1" x14ac:dyDescent="0.25">
      <c r="A89" s="124">
        <v>101821248</v>
      </c>
      <c r="B89" s="125" t="s">
        <v>219</v>
      </c>
      <c r="C89" s="126" t="s">
        <v>220</v>
      </c>
      <c r="D89" s="127" t="s">
        <v>221</v>
      </c>
      <c r="E89" s="128">
        <v>45412</v>
      </c>
      <c r="F89" s="101">
        <v>413566.07</v>
      </c>
      <c r="G89" s="129">
        <v>45657</v>
      </c>
      <c r="H89" s="130">
        <v>0</v>
      </c>
      <c r="I89" s="131">
        <f t="shared" si="3"/>
        <v>413566.07</v>
      </c>
      <c r="J89" s="132" t="s">
        <v>142</v>
      </c>
    </row>
    <row r="90" spans="1:11" s="86" customFormat="1" ht="21" customHeight="1" x14ac:dyDescent="0.35">
      <c r="A90" s="218" t="s">
        <v>148</v>
      </c>
      <c r="B90" s="219"/>
      <c r="C90" s="219"/>
      <c r="D90" s="219"/>
      <c r="E90" s="220"/>
      <c r="F90" s="104">
        <f>SUM(F74:F89)</f>
        <v>3336885.63</v>
      </c>
      <c r="G90" s="104"/>
      <c r="H90" s="105"/>
      <c r="I90" s="106">
        <f>SUM(I74:I89)</f>
        <v>3336885.63</v>
      </c>
      <c r="J90" s="107"/>
    </row>
    <row r="91" spans="1:11" s="86" customFormat="1" ht="21" customHeight="1" x14ac:dyDescent="0.5">
      <c r="A91" s="221" t="s">
        <v>149</v>
      </c>
      <c r="B91" s="221"/>
      <c r="C91" s="221"/>
      <c r="D91" s="221"/>
      <c r="E91" s="221"/>
      <c r="F91" s="108">
        <f>F72+F90</f>
        <v>9717700.3200000003</v>
      </c>
      <c r="G91" s="108"/>
      <c r="H91" s="105"/>
      <c r="I91" s="109">
        <f>I72+I90</f>
        <v>9717700.3200000003</v>
      </c>
      <c r="J91" s="107"/>
    </row>
    <row r="92" spans="1:11" s="86" customFormat="1" ht="21" customHeight="1" x14ac:dyDescent="0.35">
      <c r="A92" s="110"/>
      <c r="B92" s="111"/>
      <c r="C92" s="111"/>
      <c r="D92" s="216"/>
      <c r="E92" s="216"/>
      <c r="F92" s="68"/>
      <c r="G92" s="68"/>
      <c r="H92" s="68"/>
      <c r="I92" s="68"/>
      <c r="J92" s="68"/>
    </row>
    <row r="93" spans="1:11" s="86" customFormat="1" ht="21" customHeight="1" x14ac:dyDescent="0.35">
      <c r="B93" s="215" t="s">
        <v>211</v>
      </c>
      <c r="C93" s="215"/>
      <c r="D93" s="113"/>
      <c r="E93" s="69"/>
      <c r="F93" s="69"/>
      <c r="G93" s="114"/>
      <c r="H93" s="114"/>
      <c r="I93" s="68"/>
      <c r="J93" s="68"/>
      <c r="K93" s="68"/>
    </row>
    <row r="94" spans="1:11" s="86" customFormat="1" ht="21" customHeight="1" x14ac:dyDescent="0.35">
      <c r="B94" s="215"/>
      <c r="C94" s="215"/>
      <c r="D94" s="119"/>
      <c r="E94" s="69"/>
      <c r="F94" s="69"/>
      <c r="G94" s="69"/>
      <c r="H94" s="69"/>
      <c r="I94" s="68"/>
      <c r="J94" s="68"/>
      <c r="K94" s="68"/>
    </row>
    <row r="95" spans="1:11" s="86" customFormat="1" ht="21" customHeight="1" x14ac:dyDescent="0.35">
      <c r="B95" s="215"/>
      <c r="C95" s="215"/>
      <c r="D95" s="119"/>
      <c r="E95" s="69"/>
      <c r="F95" s="69"/>
      <c r="G95" s="69"/>
      <c r="H95" s="69"/>
      <c r="I95" s="68"/>
      <c r="J95" s="68"/>
      <c r="K95" s="68"/>
    </row>
    <row r="96" spans="1:11" s="86" customFormat="1" ht="21" customHeight="1" x14ac:dyDescent="0.35">
      <c r="B96" s="120"/>
      <c r="C96" s="120"/>
      <c r="D96" s="119"/>
      <c r="E96" s="69"/>
      <c r="F96" s="69"/>
      <c r="G96" s="69"/>
      <c r="H96" s="69"/>
      <c r="I96" s="69"/>
      <c r="J96" s="69"/>
      <c r="K96" s="69"/>
    </row>
    <row r="97" spans="1:11" s="86" customFormat="1" ht="21" customHeight="1" x14ac:dyDescent="0.35">
      <c r="B97" s="120"/>
      <c r="C97" s="120"/>
      <c r="D97" s="111"/>
      <c r="E97" s="69"/>
      <c r="F97" s="69"/>
      <c r="G97" s="68"/>
      <c r="H97" s="68"/>
      <c r="I97" s="69"/>
      <c r="J97" s="69"/>
      <c r="K97" s="69"/>
    </row>
    <row r="98" spans="1:11" s="86" customFormat="1" ht="21" customHeight="1" x14ac:dyDescent="0.35">
      <c r="B98" s="110"/>
      <c r="C98" s="111"/>
      <c r="D98" s="111"/>
      <c r="E98" s="216" t="s">
        <v>152</v>
      </c>
      <c r="F98" s="216"/>
      <c r="G98" s="68"/>
      <c r="H98" s="68"/>
      <c r="I98" s="68"/>
      <c r="J98" s="68"/>
      <c r="K98" s="68"/>
    </row>
    <row r="99" spans="1:11" s="86" customFormat="1" ht="21" customHeight="1" x14ac:dyDescent="0.35">
      <c r="B99" s="110"/>
      <c r="C99" s="111"/>
      <c r="D99" s="111"/>
      <c r="E99" s="209" t="s">
        <v>153</v>
      </c>
      <c r="F99" s="209"/>
      <c r="G99" s="68"/>
      <c r="H99" s="68"/>
      <c r="I99" s="68"/>
      <c r="J99" s="68"/>
      <c r="K99" s="68"/>
    </row>
    <row r="100" spans="1:11" s="86" customFormat="1" ht="21" customHeight="1" x14ac:dyDescent="0.35">
      <c r="B100" s="112"/>
      <c r="C100" s="69"/>
      <c r="D100" s="113"/>
      <c r="E100" s="69"/>
      <c r="F100" s="69"/>
      <c r="G100" s="69"/>
      <c r="H100" s="69"/>
      <c r="I100" s="217"/>
      <c r="J100" s="209"/>
      <c r="K100" s="209"/>
    </row>
    <row r="101" spans="1:11" s="86" customFormat="1" ht="21" customHeight="1" x14ac:dyDescent="0.35">
      <c r="B101" s="112"/>
      <c r="C101" s="69"/>
      <c r="D101" s="113"/>
      <c r="E101" s="69"/>
      <c r="F101" s="69"/>
      <c r="G101" s="69"/>
      <c r="H101" s="69"/>
      <c r="I101" s="69"/>
      <c r="J101" s="69"/>
      <c r="K101" s="69"/>
    </row>
    <row r="102" spans="1:11" s="86" customFormat="1" ht="21" customHeight="1" x14ac:dyDescent="0.35">
      <c r="B102" s="112"/>
      <c r="C102" s="69"/>
      <c r="D102" s="113"/>
      <c r="E102" s="69"/>
      <c r="F102" s="69"/>
      <c r="G102" s="68"/>
      <c r="H102" s="68"/>
      <c r="I102" s="69"/>
      <c r="J102" s="69"/>
      <c r="K102" s="69"/>
    </row>
    <row r="103" spans="1:11" s="86" customFormat="1" ht="24.75" customHeight="1" x14ac:dyDescent="0.35">
      <c r="A103" s="112"/>
      <c r="B103" s="69"/>
      <c r="C103" s="113"/>
      <c r="D103" s="69"/>
      <c r="E103" s="69"/>
      <c r="F103" s="69"/>
      <c r="G103" s="69"/>
      <c r="H103" s="69"/>
      <c r="I103" s="69"/>
      <c r="J103" s="69"/>
    </row>
    <row r="104" spans="1:11" s="86" customFormat="1" ht="21" customHeight="1" x14ac:dyDescent="0.35">
      <c r="A104" s="112"/>
      <c r="B104" s="69"/>
      <c r="C104" s="113"/>
      <c r="D104" s="69"/>
      <c r="E104" s="69"/>
      <c r="F104" s="69"/>
      <c r="G104" s="69"/>
      <c r="H104" s="69"/>
      <c r="I104" s="69"/>
      <c r="J104" s="69"/>
    </row>
    <row r="105" spans="1:11" s="86" customFormat="1" ht="21" customHeight="1" x14ac:dyDescent="0.35">
      <c r="A105" s="112"/>
      <c r="B105" s="69"/>
      <c r="C105" s="113"/>
      <c r="D105" s="69"/>
      <c r="E105" s="69"/>
      <c r="F105" s="69"/>
      <c r="G105" s="69"/>
      <c r="H105" s="69"/>
      <c r="I105" s="69"/>
      <c r="J105" s="69"/>
    </row>
    <row r="106" spans="1:11" s="86" customFormat="1" ht="21" customHeight="1" x14ac:dyDescent="0.35">
      <c r="A106" s="112"/>
      <c r="B106" s="69"/>
      <c r="C106" s="113"/>
      <c r="D106" s="69"/>
      <c r="E106" s="69"/>
      <c r="F106" s="69"/>
      <c r="G106" s="69"/>
      <c r="H106" s="69"/>
      <c r="I106" s="69"/>
      <c r="J106" s="69"/>
    </row>
    <row r="107" spans="1:11" s="86" customFormat="1" ht="21" customHeight="1" x14ac:dyDescent="0.35">
      <c r="A107" s="112"/>
      <c r="B107" s="69"/>
      <c r="C107" s="113"/>
      <c r="D107" s="69"/>
      <c r="E107" s="69"/>
      <c r="F107" s="69"/>
      <c r="G107" s="69"/>
      <c r="H107" s="69"/>
      <c r="I107" s="69"/>
      <c r="J107" s="69"/>
    </row>
    <row r="108" spans="1:11" s="86" customFormat="1" ht="21" customHeight="1" x14ac:dyDescent="0.35">
      <c r="A108" s="112"/>
      <c r="B108" s="69"/>
      <c r="C108" s="113"/>
      <c r="D108" s="69"/>
      <c r="E108" s="69"/>
      <c r="F108" s="69"/>
      <c r="G108" s="69"/>
      <c r="H108" s="69"/>
      <c r="I108" s="69"/>
      <c r="J108" s="69"/>
    </row>
    <row r="109" spans="1:11" s="86" customFormat="1" ht="21" customHeight="1" x14ac:dyDescent="0.35">
      <c r="A109" s="112"/>
      <c r="B109" s="69"/>
      <c r="C109" s="113"/>
      <c r="D109" s="69"/>
      <c r="E109" s="69"/>
      <c r="F109" s="69"/>
      <c r="G109" s="69"/>
      <c r="H109" s="69"/>
      <c r="I109" s="69"/>
      <c r="J109" s="69"/>
    </row>
    <row r="110" spans="1:11" s="86" customFormat="1" ht="21" customHeight="1" x14ac:dyDescent="0.35">
      <c r="A110" s="112"/>
      <c r="B110" s="69"/>
      <c r="C110" s="113"/>
      <c r="D110" s="69"/>
      <c r="E110" s="69"/>
      <c r="F110" s="69"/>
      <c r="G110" s="69"/>
      <c r="H110" s="69"/>
      <c r="I110" s="69"/>
      <c r="J110" s="69"/>
    </row>
    <row r="111" spans="1:11" s="86" customFormat="1" ht="21" customHeight="1" x14ac:dyDescent="0.35">
      <c r="A111" s="112"/>
      <c r="B111" s="69"/>
      <c r="C111" s="113"/>
      <c r="D111" s="69"/>
      <c r="E111" s="69"/>
      <c r="F111" s="69"/>
      <c r="G111" s="69"/>
      <c r="H111" s="69"/>
      <c r="I111" s="69"/>
      <c r="J111" s="69"/>
    </row>
    <row r="112" spans="1:11" s="86" customFormat="1" ht="21" customHeight="1" x14ac:dyDescent="0.35">
      <c r="A112" s="112"/>
      <c r="B112" s="69"/>
      <c r="C112" s="113"/>
      <c r="D112" s="69"/>
      <c r="E112" s="69"/>
      <c r="F112" s="69"/>
      <c r="G112" s="69"/>
      <c r="H112" s="69"/>
      <c r="I112" s="69"/>
      <c r="J112" s="69"/>
    </row>
    <row r="113" spans="1:11" s="86" customFormat="1" ht="21" customHeight="1" x14ac:dyDescent="0.35">
      <c r="A113" s="112"/>
      <c r="B113" s="69"/>
      <c r="C113" s="113"/>
      <c r="D113" s="69"/>
      <c r="E113" s="69"/>
      <c r="F113" s="69"/>
      <c r="G113" s="69"/>
      <c r="H113" s="69"/>
      <c r="I113" s="69"/>
      <c r="J113" s="69"/>
    </row>
    <row r="114" spans="1:11" s="86" customFormat="1" ht="21" customHeight="1" x14ac:dyDescent="0.35">
      <c r="A114" s="112"/>
      <c r="B114" s="69"/>
      <c r="C114" s="113"/>
      <c r="D114" s="69"/>
      <c r="E114" s="69"/>
      <c r="F114" s="69"/>
      <c r="G114" s="69"/>
      <c r="H114" s="69"/>
      <c r="I114" s="69"/>
      <c r="J114" s="69"/>
    </row>
    <row r="115" spans="1:11" s="86" customFormat="1" ht="20.25" customHeight="1" x14ac:dyDescent="0.35">
      <c r="A115" s="112"/>
      <c r="B115" s="69"/>
      <c r="C115" s="113"/>
      <c r="D115" s="69"/>
      <c r="E115" s="69"/>
      <c r="F115" s="69"/>
      <c r="G115" s="69"/>
      <c r="H115" s="69"/>
      <c r="I115" s="69"/>
      <c r="J115" s="69"/>
    </row>
    <row r="116" spans="1:11" s="86" customFormat="1" ht="20.25" customHeight="1" x14ac:dyDescent="0.35">
      <c r="A116" s="112"/>
      <c r="B116" s="69"/>
      <c r="C116" s="113"/>
      <c r="D116" s="69"/>
      <c r="E116" s="69"/>
      <c r="F116" s="69"/>
      <c r="G116" s="69"/>
      <c r="H116" s="69"/>
      <c r="I116" s="69"/>
      <c r="J116" s="69"/>
    </row>
    <row r="117" spans="1:11" s="86" customFormat="1" ht="20.25" customHeight="1" x14ac:dyDescent="0.35">
      <c r="A117" s="112"/>
      <c r="B117" s="69"/>
      <c r="C117" s="113"/>
      <c r="D117" s="69"/>
      <c r="E117" s="69"/>
      <c r="F117" s="69"/>
      <c r="G117" s="69"/>
      <c r="H117" s="69"/>
      <c r="I117" s="69"/>
      <c r="J117" s="69"/>
    </row>
    <row r="118" spans="1:11" s="116" customFormat="1" ht="18" customHeight="1" x14ac:dyDescent="0.35">
      <c r="A118" s="112"/>
      <c r="B118" s="69"/>
      <c r="C118" s="113"/>
      <c r="D118" s="69"/>
      <c r="E118" s="69"/>
      <c r="F118" s="69"/>
      <c r="G118" s="69"/>
      <c r="H118" s="69"/>
      <c r="I118" s="69"/>
      <c r="J118" s="69"/>
      <c r="K118" s="115"/>
    </row>
    <row r="119" spans="1:11" s="116" customFormat="1" x14ac:dyDescent="0.35">
      <c r="A119" s="112"/>
      <c r="B119" s="69"/>
      <c r="C119" s="113"/>
      <c r="D119" s="69"/>
      <c r="E119" s="69"/>
      <c r="F119" s="69"/>
      <c r="G119" s="69"/>
      <c r="H119" s="69"/>
      <c r="I119" s="69"/>
      <c r="J119" s="69"/>
    </row>
    <row r="120" spans="1:11" s="68" customFormat="1" ht="60" customHeight="1" x14ac:dyDescent="0.35">
      <c r="A120" s="112"/>
      <c r="B120" s="69"/>
      <c r="C120" s="113"/>
      <c r="D120" s="69"/>
      <c r="E120" s="69"/>
      <c r="F120" s="69"/>
      <c r="G120" s="69"/>
      <c r="H120" s="69"/>
      <c r="I120" s="69"/>
      <c r="J120" s="69"/>
    </row>
    <row r="121" spans="1:11" s="68" customFormat="1" ht="15" customHeight="1" x14ac:dyDescent="0.35">
      <c r="A121" s="112"/>
      <c r="B121" s="69"/>
      <c r="C121" s="113"/>
      <c r="D121" s="69"/>
      <c r="E121" s="69"/>
      <c r="F121" s="69"/>
      <c r="G121" s="69"/>
      <c r="H121" s="69"/>
      <c r="I121" s="69"/>
      <c r="J121" s="69"/>
    </row>
    <row r="122" spans="1:11" s="68" customFormat="1" ht="15" customHeight="1" x14ac:dyDescent="0.35">
      <c r="A122" s="112"/>
      <c r="B122" s="69"/>
      <c r="C122" s="113"/>
      <c r="D122" s="69"/>
      <c r="E122" s="69"/>
      <c r="F122" s="69"/>
      <c r="G122" s="69"/>
      <c r="H122" s="69"/>
      <c r="I122" s="69"/>
      <c r="J122" s="69"/>
    </row>
    <row r="123" spans="1:11" s="116" customFormat="1" x14ac:dyDescent="0.35">
      <c r="A123" s="112"/>
      <c r="B123" s="69"/>
      <c r="C123" s="113"/>
      <c r="D123" s="69"/>
      <c r="E123" s="69"/>
      <c r="F123" s="69"/>
      <c r="G123" s="69"/>
      <c r="H123" s="69"/>
      <c r="I123" s="69"/>
      <c r="J123" s="69"/>
    </row>
    <row r="124" spans="1:11" s="68" customFormat="1" x14ac:dyDescent="0.35">
      <c r="A124" s="112"/>
      <c r="B124" s="69"/>
      <c r="C124" s="113"/>
      <c r="D124" s="69"/>
      <c r="E124" s="69"/>
      <c r="F124" s="69"/>
      <c r="G124" s="69"/>
      <c r="H124" s="69"/>
      <c r="I124" s="69"/>
      <c r="J124" s="69"/>
    </row>
    <row r="125" spans="1:11" s="68" customFormat="1" x14ac:dyDescent="0.35">
      <c r="A125" s="112"/>
      <c r="B125" s="69"/>
      <c r="C125" s="113"/>
      <c r="D125" s="69"/>
      <c r="E125" s="69"/>
      <c r="F125" s="69"/>
      <c r="G125" s="69"/>
      <c r="H125" s="69"/>
      <c r="I125" s="69"/>
      <c r="J125" s="69"/>
    </row>
    <row r="126" spans="1:11" s="68" customFormat="1" x14ac:dyDescent="0.35">
      <c r="A126" s="112"/>
      <c r="B126" s="69"/>
      <c r="C126" s="113"/>
      <c r="D126" s="69"/>
      <c r="E126" s="69"/>
      <c r="F126" s="69"/>
      <c r="G126" s="69"/>
      <c r="H126" s="69"/>
      <c r="I126" s="69"/>
      <c r="J126" s="69"/>
    </row>
    <row r="127" spans="1:11" s="68" customFormat="1" x14ac:dyDescent="0.35">
      <c r="A127" s="112"/>
      <c r="B127" s="69"/>
      <c r="C127" s="113"/>
      <c r="D127" s="69"/>
      <c r="E127" s="69"/>
      <c r="F127" s="69"/>
      <c r="G127" s="69"/>
      <c r="H127" s="69"/>
      <c r="I127" s="69"/>
      <c r="J127" s="69"/>
    </row>
    <row r="128" spans="1:11" s="68" customFormat="1" x14ac:dyDescent="0.35">
      <c r="A128" s="112"/>
      <c r="B128" s="69"/>
      <c r="C128" s="113"/>
      <c r="D128" s="69"/>
      <c r="E128" s="69"/>
      <c r="F128" s="69"/>
      <c r="G128" s="69"/>
      <c r="H128" s="69"/>
      <c r="I128" s="69"/>
      <c r="J128" s="69"/>
    </row>
    <row r="129" spans="1:10" s="68" customFormat="1" x14ac:dyDescent="0.35">
      <c r="A129" s="112"/>
      <c r="B129" s="69"/>
      <c r="C129" s="113"/>
      <c r="D129" s="69"/>
      <c r="E129" s="69"/>
      <c r="F129" s="69"/>
      <c r="G129" s="69"/>
      <c r="H129" s="69"/>
      <c r="I129" s="69"/>
      <c r="J129" s="69"/>
    </row>
    <row r="130" spans="1:10" s="68" customFormat="1" x14ac:dyDescent="0.35">
      <c r="A130" s="112"/>
      <c r="B130" s="69"/>
      <c r="C130" s="113"/>
      <c r="D130" s="69"/>
      <c r="E130" s="69"/>
      <c r="F130" s="69"/>
      <c r="G130" s="69"/>
      <c r="H130" s="69"/>
      <c r="I130" s="69"/>
      <c r="J130" s="69"/>
    </row>
    <row r="131" spans="1:10" s="68" customFormat="1" x14ac:dyDescent="0.35">
      <c r="A131" s="112"/>
      <c r="B131" s="69"/>
      <c r="C131" s="113"/>
      <c r="D131" s="69"/>
      <c r="E131" s="69"/>
      <c r="F131" s="69"/>
      <c r="G131" s="69"/>
      <c r="H131" s="69"/>
      <c r="I131" s="69"/>
      <c r="J131" s="69"/>
    </row>
    <row r="132" spans="1:10" s="68" customFormat="1" x14ac:dyDescent="0.35">
      <c r="A132" s="112"/>
      <c r="B132" s="69"/>
      <c r="C132" s="113"/>
      <c r="D132" s="69"/>
      <c r="E132" s="69"/>
      <c r="F132" s="69"/>
      <c r="G132" s="69"/>
      <c r="H132" s="69"/>
      <c r="I132" s="69"/>
      <c r="J132" s="69"/>
    </row>
    <row r="133" spans="1:10" s="68" customFormat="1" x14ac:dyDescent="0.35">
      <c r="A133" s="112"/>
      <c r="B133" s="69"/>
      <c r="C133" s="113"/>
      <c r="D133" s="69"/>
      <c r="E133" s="69"/>
      <c r="F133" s="69"/>
      <c r="G133" s="69"/>
      <c r="H133" s="69"/>
      <c r="I133" s="69"/>
      <c r="J133" s="69"/>
    </row>
    <row r="134" spans="1:10" s="68" customFormat="1" x14ac:dyDescent="0.35">
      <c r="A134" s="112"/>
      <c r="B134" s="69"/>
      <c r="C134" s="113"/>
      <c r="D134" s="69"/>
      <c r="E134" s="69"/>
      <c r="F134" s="69"/>
      <c r="G134" s="69"/>
      <c r="H134" s="69"/>
      <c r="I134" s="69"/>
      <c r="J134" s="69"/>
    </row>
    <row r="135" spans="1:10" s="68" customFormat="1" x14ac:dyDescent="0.35">
      <c r="A135" s="112"/>
      <c r="B135" s="69"/>
      <c r="C135" s="113"/>
      <c r="D135" s="69"/>
      <c r="E135" s="69"/>
      <c r="F135" s="69"/>
      <c r="G135" s="69"/>
      <c r="H135" s="69"/>
      <c r="I135" s="69"/>
      <c r="J135" s="69"/>
    </row>
    <row r="136" spans="1:10" s="68" customFormat="1" x14ac:dyDescent="0.35">
      <c r="A136" s="112"/>
      <c r="B136" s="69"/>
      <c r="C136" s="113"/>
      <c r="D136" s="69"/>
      <c r="E136" s="69"/>
      <c r="F136" s="69"/>
      <c r="G136" s="69"/>
      <c r="H136" s="69"/>
      <c r="I136" s="69"/>
      <c r="J136" s="69"/>
    </row>
    <row r="137" spans="1:10" s="68" customFormat="1" x14ac:dyDescent="0.35">
      <c r="A137" s="112"/>
      <c r="B137" s="69"/>
      <c r="C137" s="113"/>
      <c r="D137" s="69"/>
      <c r="E137" s="69"/>
      <c r="F137" s="69"/>
      <c r="G137" s="69"/>
      <c r="H137" s="69"/>
      <c r="I137" s="69"/>
      <c r="J137" s="69"/>
    </row>
    <row r="138" spans="1:10" s="68" customFormat="1" x14ac:dyDescent="0.35">
      <c r="A138" s="112"/>
      <c r="B138" s="69"/>
      <c r="C138" s="113"/>
      <c r="D138" s="69"/>
      <c r="E138" s="69"/>
      <c r="F138" s="69"/>
      <c r="G138" s="69"/>
      <c r="H138" s="69"/>
      <c r="I138" s="69"/>
      <c r="J138" s="69"/>
    </row>
    <row r="139" spans="1:10" s="68" customFormat="1" x14ac:dyDescent="0.35">
      <c r="A139" s="112"/>
      <c r="B139" s="69"/>
      <c r="C139" s="113"/>
      <c r="D139" s="69"/>
      <c r="E139" s="69"/>
      <c r="F139" s="69"/>
      <c r="G139" s="69"/>
      <c r="H139" s="69"/>
      <c r="I139" s="69"/>
      <c r="J139" s="69"/>
    </row>
    <row r="140" spans="1:10" s="68" customFormat="1" x14ac:dyDescent="0.35">
      <c r="A140" s="112"/>
      <c r="B140" s="69"/>
      <c r="C140" s="113"/>
      <c r="D140" s="69"/>
      <c r="E140" s="69"/>
      <c r="F140" s="69"/>
      <c r="G140" s="69"/>
      <c r="H140" s="69"/>
      <c r="I140" s="69"/>
      <c r="J140" s="69"/>
    </row>
    <row r="141" spans="1:10" s="68" customFormat="1" x14ac:dyDescent="0.35">
      <c r="A141" s="112"/>
      <c r="B141" s="69"/>
      <c r="C141" s="113"/>
      <c r="D141" s="69"/>
      <c r="E141" s="69"/>
      <c r="F141" s="69"/>
      <c r="G141" s="69"/>
      <c r="H141" s="69"/>
      <c r="I141" s="69"/>
      <c r="J141" s="69"/>
    </row>
    <row r="142" spans="1:10" s="68" customFormat="1" x14ac:dyDescent="0.35">
      <c r="A142" s="112"/>
      <c r="B142" s="69"/>
      <c r="C142" s="113"/>
      <c r="D142" s="69"/>
      <c r="E142" s="69"/>
      <c r="F142" s="69"/>
      <c r="G142" s="69"/>
      <c r="H142" s="69"/>
      <c r="I142" s="69"/>
      <c r="J142" s="69"/>
    </row>
    <row r="143" spans="1:10" s="68" customFormat="1" x14ac:dyDescent="0.35">
      <c r="A143" s="112"/>
      <c r="B143" s="69"/>
      <c r="C143" s="113"/>
      <c r="D143" s="69"/>
      <c r="E143" s="69"/>
      <c r="F143" s="69"/>
      <c r="G143" s="69"/>
      <c r="H143" s="69"/>
      <c r="I143" s="69"/>
      <c r="J143" s="69"/>
    </row>
    <row r="144" spans="1:10" s="68" customFormat="1" x14ac:dyDescent="0.35">
      <c r="A144" s="112"/>
      <c r="B144" s="69"/>
      <c r="C144" s="113"/>
      <c r="D144" s="69"/>
      <c r="E144" s="69"/>
      <c r="F144" s="69"/>
      <c r="G144" s="69"/>
      <c r="H144" s="69"/>
      <c r="I144" s="69"/>
      <c r="J144" s="69"/>
    </row>
    <row r="145" spans="1:10" s="68" customFormat="1" x14ac:dyDescent="0.35">
      <c r="A145" s="112"/>
      <c r="B145" s="69"/>
      <c r="C145" s="113"/>
      <c r="D145" s="69"/>
      <c r="E145" s="69"/>
      <c r="F145" s="69"/>
      <c r="G145" s="69"/>
      <c r="H145" s="69"/>
      <c r="I145" s="69"/>
      <c r="J145" s="69"/>
    </row>
    <row r="146" spans="1:10" s="68" customFormat="1" x14ac:dyDescent="0.35">
      <c r="A146" s="112"/>
      <c r="B146" s="69"/>
      <c r="C146" s="113"/>
      <c r="D146" s="69"/>
      <c r="E146" s="69"/>
      <c r="F146" s="69"/>
      <c r="G146" s="69"/>
      <c r="H146" s="69"/>
      <c r="I146" s="69"/>
      <c r="J146" s="69"/>
    </row>
    <row r="147" spans="1:10" s="68" customFormat="1" x14ac:dyDescent="0.35">
      <c r="A147" s="112"/>
      <c r="B147" s="69"/>
      <c r="C147" s="113"/>
      <c r="D147" s="69"/>
      <c r="E147" s="69"/>
      <c r="F147" s="69"/>
      <c r="G147" s="69"/>
      <c r="H147" s="69"/>
      <c r="I147" s="69"/>
      <c r="J147" s="69"/>
    </row>
    <row r="148" spans="1:10" s="68" customFormat="1" x14ac:dyDescent="0.35">
      <c r="A148" s="112"/>
      <c r="B148" s="69"/>
      <c r="C148" s="113"/>
      <c r="D148" s="69"/>
      <c r="E148" s="69"/>
      <c r="F148" s="69"/>
      <c r="G148" s="69"/>
      <c r="H148" s="69"/>
      <c r="I148" s="69"/>
      <c r="J148" s="69"/>
    </row>
    <row r="149" spans="1:10" s="68" customFormat="1" x14ac:dyDescent="0.35">
      <c r="A149" s="112"/>
      <c r="B149" s="69"/>
      <c r="C149" s="113"/>
      <c r="D149" s="69"/>
      <c r="E149" s="69"/>
      <c r="F149" s="69"/>
      <c r="G149" s="69"/>
      <c r="H149" s="69"/>
      <c r="I149" s="69"/>
      <c r="J149" s="69"/>
    </row>
    <row r="150" spans="1:10" s="68" customFormat="1" x14ac:dyDescent="0.35">
      <c r="A150" s="112"/>
      <c r="B150" s="69"/>
      <c r="C150" s="113"/>
      <c r="D150" s="69"/>
      <c r="E150" s="69"/>
      <c r="F150" s="69"/>
      <c r="G150" s="69"/>
      <c r="H150" s="69"/>
      <c r="I150" s="69"/>
      <c r="J150" s="69"/>
    </row>
    <row r="151" spans="1:10" s="68" customFormat="1" x14ac:dyDescent="0.35">
      <c r="A151" s="112"/>
      <c r="B151" s="69"/>
      <c r="C151" s="113"/>
      <c r="D151" s="69"/>
      <c r="E151" s="69"/>
      <c r="F151" s="69"/>
      <c r="G151" s="69"/>
      <c r="H151" s="69"/>
      <c r="I151" s="69"/>
      <c r="J151" s="69"/>
    </row>
    <row r="152" spans="1:10" s="68" customFormat="1" x14ac:dyDescent="0.35">
      <c r="A152" s="112"/>
      <c r="B152" s="69"/>
      <c r="C152" s="113"/>
      <c r="D152" s="69"/>
      <c r="E152" s="69"/>
      <c r="F152" s="69"/>
      <c r="G152" s="69"/>
      <c r="H152" s="69"/>
      <c r="I152" s="69"/>
      <c r="J152" s="69"/>
    </row>
    <row r="153" spans="1:10" s="68" customFormat="1" x14ac:dyDescent="0.35">
      <c r="A153" s="112"/>
      <c r="B153" s="69"/>
      <c r="C153" s="113"/>
      <c r="D153" s="69"/>
      <c r="E153" s="69"/>
      <c r="F153" s="69"/>
      <c r="G153" s="69"/>
      <c r="H153" s="69"/>
      <c r="I153" s="69"/>
      <c r="J153" s="69"/>
    </row>
    <row r="154" spans="1:10" s="68" customFormat="1" x14ac:dyDescent="0.35">
      <c r="A154" s="112"/>
      <c r="B154" s="69"/>
      <c r="C154" s="113"/>
      <c r="D154" s="69"/>
      <c r="E154" s="69"/>
      <c r="F154" s="69"/>
      <c r="G154" s="69"/>
      <c r="H154" s="69"/>
      <c r="I154" s="69"/>
      <c r="J154" s="69"/>
    </row>
    <row r="155" spans="1:10" s="68" customFormat="1" x14ac:dyDescent="0.35">
      <c r="A155" s="112"/>
      <c r="B155" s="69"/>
      <c r="C155" s="113"/>
      <c r="D155" s="69"/>
      <c r="E155" s="69"/>
      <c r="F155" s="69"/>
      <c r="G155" s="69"/>
      <c r="H155" s="69"/>
      <c r="I155" s="69"/>
      <c r="J155" s="69"/>
    </row>
    <row r="156" spans="1:10" s="68" customFormat="1" x14ac:dyDescent="0.35">
      <c r="A156" s="112"/>
      <c r="B156" s="69"/>
      <c r="C156" s="113"/>
      <c r="D156" s="69"/>
      <c r="E156" s="69"/>
      <c r="F156" s="69"/>
      <c r="G156" s="69"/>
      <c r="H156" s="69"/>
      <c r="I156" s="69"/>
      <c r="J156" s="69"/>
    </row>
    <row r="157" spans="1:10" s="68" customFormat="1" x14ac:dyDescent="0.35">
      <c r="A157" s="112"/>
      <c r="B157" s="69"/>
      <c r="C157" s="113"/>
      <c r="D157" s="69"/>
      <c r="E157" s="69"/>
      <c r="F157" s="69"/>
      <c r="G157" s="69"/>
      <c r="H157" s="69"/>
      <c r="I157" s="69"/>
      <c r="J157" s="69"/>
    </row>
    <row r="158" spans="1:10" s="68" customFormat="1" x14ac:dyDescent="0.35">
      <c r="A158" s="112"/>
      <c r="B158" s="69"/>
      <c r="C158" s="113"/>
      <c r="D158" s="69"/>
      <c r="E158" s="69"/>
      <c r="F158" s="69"/>
      <c r="G158" s="69"/>
      <c r="H158" s="69"/>
      <c r="I158" s="69"/>
      <c r="J158" s="69"/>
    </row>
    <row r="159" spans="1:10" s="68" customFormat="1" x14ac:dyDescent="0.35">
      <c r="A159" s="112"/>
      <c r="B159" s="69"/>
      <c r="C159" s="113"/>
      <c r="D159" s="69"/>
      <c r="E159" s="69"/>
      <c r="F159" s="69"/>
      <c r="G159" s="69"/>
      <c r="H159" s="69"/>
      <c r="I159" s="69"/>
      <c r="J159" s="69"/>
    </row>
    <row r="160" spans="1:10" s="68" customFormat="1" x14ac:dyDescent="0.35">
      <c r="A160" s="112"/>
      <c r="B160" s="69"/>
      <c r="C160" s="113"/>
      <c r="D160" s="69"/>
      <c r="E160" s="69"/>
      <c r="F160" s="69"/>
      <c r="G160" s="69"/>
      <c r="H160" s="69"/>
      <c r="I160" s="69"/>
      <c r="J160" s="69"/>
    </row>
    <row r="161" spans="1:10" s="68" customFormat="1" x14ac:dyDescent="0.35">
      <c r="A161" s="112"/>
      <c r="B161" s="69"/>
      <c r="C161" s="113"/>
      <c r="D161" s="69"/>
      <c r="E161" s="69"/>
      <c r="F161" s="69"/>
      <c r="G161" s="69"/>
      <c r="H161" s="69"/>
      <c r="I161" s="69"/>
      <c r="J161" s="69"/>
    </row>
    <row r="162" spans="1:10" s="68" customFormat="1" x14ac:dyDescent="0.35">
      <c r="A162" s="112"/>
      <c r="B162" s="69"/>
      <c r="C162" s="113"/>
      <c r="D162" s="69"/>
      <c r="E162" s="69"/>
      <c r="F162" s="69"/>
      <c r="G162" s="69"/>
      <c r="H162" s="69"/>
      <c r="I162" s="69"/>
      <c r="J162" s="69"/>
    </row>
    <row r="163" spans="1:10" s="68" customFormat="1" x14ac:dyDescent="0.35">
      <c r="A163" s="112"/>
      <c r="B163" s="69"/>
      <c r="C163" s="113"/>
      <c r="D163" s="69"/>
      <c r="E163" s="69"/>
      <c r="F163" s="69"/>
      <c r="G163" s="69"/>
      <c r="H163" s="69"/>
      <c r="I163" s="69"/>
      <c r="J163" s="69"/>
    </row>
    <row r="164" spans="1:10" s="68" customFormat="1" x14ac:dyDescent="0.35">
      <c r="A164" s="112"/>
      <c r="B164" s="69"/>
      <c r="C164" s="113"/>
      <c r="D164" s="69"/>
      <c r="E164" s="69"/>
      <c r="F164" s="69"/>
      <c r="G164" s="69"/>
      <c r="H164" s="69"/>
      <c r="I164" s="69"/>
      <c r="J164" s="69"/>
    </row>
    <row r="165" spans="1:10" s="68" customFormat="1" x14ac:dyDescent="0.35">
      <c r="A165" s="112"/>
      <c r="B165" s="69"/>
      <c r="C165" s="113"/>
      <c r="D165" s="69"/>
      <c r="E165" s="69"/>
      <c r="F165" s="69"/>
      <c r="G165" s="69"/>
      <c r="H165" s="69"/>
      <c r="I165" s="69"/>
      <c r="J165" s="69"/>
    </row>
    <row r="166" spans="1:10" s="68" customFormat="1" x14ac:dyDescent="0.35">
      <c r="A166" s="112"/>
      <c r="B166" s="69"/>
      <c r="C166" s="113"/>
      <c r="D166" s="69"/>
      <c r="E166" s="69"/>
      <c r="F166" s="69"/>
      <c r="G166" s="69"/>
      <c r="H166" s="69"/>
      <c r="I166" s="69"/>
      <c r="J166" s="69"/>
    </row>
    <row r="167" spans="1:10" s="68" customFormat="1" x14ac:dyDescent="0.35">
      <c r="A167" s="112"/>
      <c r="B167" s="69"/>
      <c r="C167" s="113"/>
      <c r="D167" s="69"/>
      <c r="E167" s="69"/>
      <c r="F167" s="69"/>
      <c r="G167" s="69"/>
      <c r="H167" s="69"/>
      <c r="I167" s="69"/>
      <c r="J167" s="69"/>
    </row>
    <row r="168" spans="1:10" s="68" customFormat="1" x14ac:dyDescent="0.35">
      <c r="A168" s="112"/>
      <c r="B168" s="69"/>
      <c r="C168" s="113"/>
      <c r="D168" s="69"/>
      <c r="E168" s="69"/>
      <c r="F168" s="69"/>
      <c r="G168" s="69"/>
      <c r="H168" s="69"/>
      <c r="I168" s="69"/>
      <c r="J168" s="69"/>
    </row>
    <row r="169" spans="1:10" s="68" customFormat="1" x14ac:dyDescent="0.35">
      <c r="A169" s="112"/>
      <c r="B169" s="69"/>
      <c r="C169" s="113"/>
      <c r="D169" s="69"/>
      <c r="E169" s="69"/>
      <c r="F169" s="69"/>
      <c r="G169" s="69"/>
      <c r="H169" s="69"/>
      <c r="I169" s="69"/>
      <c r="J169" s="69"/>
    </row>
    <row r="170" spans="1:10" s="68" customFormat="1" x14ac:dyDescent="0.35">
      <c r="A170" s="112"/>
      <c r="B170" s="69"/>
      <c r="C170" s="113"/>
      <c r="D170" s="69"/>
      <c r="E170" s="69"/>
      <c r="F170" s="69"/>
      <c r="G170" s="69"/>
      <c r="H170" s="69"/>
      <c r="I170" s="69"/>
      <c r="J170" s="69"/>
    </row>
    <row r="171" spans="1:10" s="68" customFormat="1" x14ac:dyDescent="0.35">
      <c r="A171" s="112"/>
      <c r="B171" s="69"/>
      <c r="C171" s="113"/>
      <c r="D171" s="69"/>
      <c r="E171" s="69"/>
      <c r="F171" s="69"/>
      <c r="G171" s="69"/>
      <c r="H171" s="69"/>
      <c r="I171" s="69"/>
      <c r="J171" s="69"/>
    </row>
    <row r="172" spans="1:10" s="68" customFormat="1" x14ac:dyDescent="0.35">
      <c r="A172" s="112"/>
      <c r="B172" s="69"/>
      <c r="C172" s="113"/>
      <c r="D172" s="69"/>
      <c r="E172" s="69"/>
      <c r="F172" s="69"/>
      <c r="G172" s="69"/>
      <c r="H172" s="69"/>
      <c r="I172" s="69"/>
      <c r="J172" s="69"/>
    </row>
    <row r="173" spans="1:10" s="68" customFormat="1" x14ac:dyDescent="0.35">
      <c r="A173" s="112"/>
      <c r="B173" s="69"/>
      <c r="C173" s="113"/>
      <c r="D173" s="69"/>
      <c r="E173" s="69"/>
      <c r="F173" s="69"/>
      <c r="G173" s="69"/>
      <c r="H173" s="69"/>
      <c r="I173" s="69"/>
      <c r="J173" s="69"/>
    </row>
    <row r="174" spans="1:10" s="68" customFormat="1" x14ac:dyDescent="0.35">
      <c r="A174" s="112"/>
      <c r="B174" s="69"/>
      <c r="C174" s="113"/>
      <c r="D174" s="69"/>
      <c r="E174" s="69"/>
      <c r="F174" s="69"/>
      <c r="G174" s="69"/>
      <c r="H174" s="69"/>
      <c r="I174" s="69"/>
      <c r="J174" s="69"/>
    </row>
    <row r="175" spans="1:10" s="68" customFormat="1" x14ac:dyDescent="0.35">
      <c r="A175" s="112"/>
      <c r="B175" s="69"/>
      <c r="C175" s="113"/>
      <c r="D175" s="69"/>
      <c r="E175" s="69"/>
      <c r="F175" s="69"/>
      <c r="G175" s="69"/>
      <c r="H175" s="69"/>
      <c r="I175" s="69"/>
      <c r="J175" s="69"/>
    </row>
    <row r="176" spans="1:10" s="68" customFormat="1" x14ac:dyDescent="0.35">
      <c r="A176" s="112"/>
      <c r="B176" s="69"/>
      <c r="C176" s="113"/>
      <c r="D176" s="69"/>
      <c r="E176" s="69"/>
      <c r="F176" s="69"/>
      <c r="G176" s="69"/>
      <c r="H176" s="69"/>
      <c r="I176" s="69"/>
      <c r="J176" s="69"/>
    </row>
    <row r="177" spans="1:10" s="68" customFormat="1" ht="16.5" customHeight="1" x14ac:dyDescent="0.35">
      <c r="A177" s="112"/>
      <c r="B177" s="69"/>
      <c r="C177" s="113"/>
      <c r="D177" s="69"/>
      <c r="E177" s="69"/>
      <c r="F177" s="69"/>
      <c r="G177" s="69"/>
      <c r="H177" s="69"/>
      <c r="I177" s="69"/>
      <c r="J177" s="69"/>
    </row>
    <row r="178" spans="1:10" s="68" customFormat="1" x14ac:dyDescent="0.35">
      <c r="A178" s="117"/>
      <c r="B178" s="69"/>
      <c r="C178" s="113"/>
      <c r="D178" s="69"/>
      <c r="E178" s="69"/>
      <c r="F178" s="69"/>
      <c r="G178" s="69"/>
      <c r="H178" s="69"/>
      <c r="I178" s="69"/>
      <c r="J178" s="69"/>
    </row>
    <row r="179" spans="1:10" s="68" customFormat="1" x14ac:dyDescent="0.35">
      <c r="A179" s="112"/>
      <c r="B179" s="69"/>
      <c r="C179" s="113"/>
      <c r="D179" s="69"/>
      <c r="E179" s="69"/>
      <c r="F179" s="69"/>
      <c r="G179" s="69"/>
      <c r="H179" s="69"/>
      <c r="I179" s="69"/>
      <c r="J179" s="69"/>
    </row>
    <row r="180" spans="1:10" s="68" customFormat="1" x14ac:dyDescent="0.35">
      <c r="A180" s="112"/>
      <c r="B180" s="69"/>
      <c r="C180" s="113"/>
      <c r="D180" s="69"/>
      <c r="E180" s="69"/>
      <c r="F180" s="69"/>
      <c r="G180" s="69"/>
      <c r="H180" s="69"/>
      <c r="I180" s="69"/>
      <c r="J180" s="69"/>
    </row>
    <row r="181" spans="1:10" s="68" customFormat="1" x14ac:dyDescent="0.35">
      <c r="A181" s="112"/>
      <c r="B181" s="69"/>
      <c r="C181" s="113"/>
      <c r="D181" s="69"/>
      <c r="E181" s="69"/>
      <c r="F181" s="69"/>
      <c r="G181" s="69"/>
      <c r="H181" s="69"/>
      <c r="I181" s="69"/>
      <c r="J181" s="69"/>
    </row>
    <row r="182" spans="1:10" s="68" customFormat="1" x14ac:dyDescent="0.35">
      <c r="A182" s="112"/>
      <c r="B182" s="69"/>
      <c r="C182" s="113"/>
      <c r="D182" s="69"/>
      <c r="E182" s="69"/>
      <c r="F182" s="69"/>
      <c r="G182" s="69"/>
      <c r="H182" s="69"/>
      <c r="I182" s="69"/>
      <c r="J182" s="69"/>
    </row>
    <row r="183" spans="1:10" s="68" customFormat="1" x14ac:dyDescent="0.35">
      <c r="A183" s="112"/>
      <c r="B183" s="69"/>
      <c r="C183" s="113"/>
      <c r="D183" s="69"/>
      <c r="E183" s="69"/>
      <c r="F183" s="69"/>
      <c r="G183" s="69"/>
      <c r="H183" s="69"/>
      <c r="I183" s="69"/>
      <c r="J183" s="69"/>
    </row>
    <row r="184" spans="1:10" s="68" customFormat="1" x14ac:dyDescent="0.35">
      <c r="A184" s="112"/>
      <c r="B184" s="69"/>
      <c r="C184" s="113"/>
      <c r="D184" s="69"/>
      <c r="E184" s="69"/>
      <c r="F184" s="69"/>
      <c r="G184" s="69"/>
      <c r="H184" s="69"/>
      <c r="I184" s="69"/>
      <c r="J184" s="69"/>
    </row>
    <row r="185" spans="1:10" s="68" customFormat="1" x14ac:dyDescent="0.35">
      <c r="A185" s="112"/>
      <c r="B185" s="69"/>
      <c r="C185" s="113"/>
      <c r="D185" s="69"/>
      <c r="E185" s="69"/>
      <c r="F185" s="69"/>
      <c r="G185" s="69"/>
      <c r="H185" s="69"/>
      <c r="I185" s="69"/>
      <c r="J185" s="69"/>
    </row>
    <row r="186" spans="1:10" s="68" customFormat="1" x14ac:dyDescent="0.35">
      <c r="A186" s="112"/>
      <c r="B186" s="69"/>
      <c r="C186" s="113"/>
      <c r="D186" s="69"/>
      <c r="E186" s="69"/>
      <c r="F186" s="69"/>
      <c r="G186" s="69"/>
      <c r="H186" s="69"/>
      <c r="I186" s="69"/>
      <c r="J186" s="69"/>
    </row>
    <row r="187" spans="1:10" s="68" customFormat="1" x14ac:dyDescent="0.35">
      <c r="A187" s="112"/>
      <c r="B187" s="69"/>
      <c r="C187" s="113"/>
      <c r="D187" s="69"/>
      <c r="E187" s="69"/>
      <c r="F187" s="69"/>
      <c r="G187" s="69"/>
      <c r="H187" s="69"/>
      <c r="I187" s="69"/>
      <c r="J187" s="69"/>
    </row>
    <row r="188" spans="1:10" s="68" customFormat="1" x14ac:dyDescent="0.35">
      <c r="A188" s="112"/>
      <c r="B188" s="69"/>
      <c r="C188" s="113"/>
      <c r="D188" s="69"/>
      <c r="E188" s="69"/>
      <c r="F188" s="69"/>
      <c r="G188" s="69"/>
      <c r="H188" s="69"/>
      <c r="I188" s="69"/>
      <c r="J188" s="69"/>
    </row>
    <row r="189" spans="1:10" s="68" customFormat="1" x14ac:dyDescent="0.35">
      <c r="A189" s="112"/>
      <c r="B189" s="69"/>
      <c r="C189" s="113"/>
      <c r="D189" s="69"/>
      <c r="E189" s="69"/>
      <c r="F189" s="69"/>
      <c r="G189" s="69"/>
      <c r="H189" s="69"/>
      <c r="I189" s="69"/>
      <c r="J189" s="69"/>
    </row>
    <row r="190" spans="1:10" s="68" customFormat="1" x14ac:dyDescent="0.35">
      <c r="A190" s="112"/>
      <c r="B190" s="69"/>
      <c r="C190" s="113"/>
      <c r="D190" s="69"/>
      <c r="E190" s="69"/>
      <c r="F190" s="69"/>
      <c r="G190" s="69"/>
      <c r="H190" s="69"/>
      <c r="I190" s="69"/>
      <c r="J190" s="69"/>
    </row>
    <row r="191" spans="1:10" s="68" customFormat="1" x14ac:dyDescent="0.35">
      <c r="A191" s="112"/>
      <c r="B191" s="69"/>
      <c r="C191" s="113"/>
      <c r="D191" s="69"/>
      <c r="E191" s="69"/>
      <c r="F191" s="69"/>
      <c r="G191" s="69"/>
      <c r="H191" s="69"/>
      <c r="I191" s="69"/>
      <c r="J191" s="69"/>
    </row>
    <row r="192" spans="1:10" s="68" customFormat="1" x14ac:dyDescent="0.35">
      <c r="A192" s="112"/>
      <c r="B192" s="69"/>
      <c r="C192" s="113"/>
      <c r="D192" s="69"/>
      <c r="E192" s="69"/>
      <c r="F192" s="69"/>
      <c r="G192" s="69"/>
      <c r="H192" s="69"/>
      <c r="I192" s="69"/>
      <c r="J192" s="69"/>
    </row>
    <row r="193" spans="1:10" s="68" customFormat="1" x14ac:dyDescent="0.35">
      <c r="A193" s="112"/>
      <c r="B193" s="69"/>
      <c r="C193" s="113"/>
      <c r="D193" s="69"/>
      <c r="E193" s="69"/>
      <c r="F193" s="69"/>
      <c r="G193" s="69"/>
      <c r="H193" s="69"/>
      <c r="I193" s="69"/>
      <c r="J193" s="69"/>
    </row>
    <row r="194" spans="1:10" s="68" customFormat="1" x14ac:dyDescent="0.35">
      <c r="A194" s="112"/>
      <c r="B194" s="69"/>
      <c r="C194" s="113"/>
      <c r="D194" s="69"/>
      <c r="E194" s="69"/>
      <c r="F194" s="69"/>
      <c r="G194" s="69"/>
      <c r="H194" s="69"/>
      <c r="I194" s="69"/>
      <c r="J194" s="69"/>
    </row>
    <row r="195" spans="1:10" s="68" customFormat="1" x14ac:dyDescent="0.35">
      <c r="A195" s="112"/>
      <c r="B195" s="69"/>
      <c r="C195" s="113"/>
      <c r="D195" s="69"/>
      <c r="E195" s="69"/>
      <c r="F195" s="69"/>
      <c r="G195" s="69"/>
      <c r="H195" s="69"/>
      <c r="I195" s="69"/>
      <c r="J195" s="69"/>
    </row>
    <row r="196" spans="1:10" s="68" customFormat="1" x14ac:dyDescent="0.35">
      <c r="A196" s="112"/>
      <c r="B196" s="69"/>
      <c r="C196" s="113"/>
      <c r="D196" s="69"/>
      <c r="E196" s="69"/>
      <c r="F196" s="69"/>
      <c r="G196" s="69"/>
      <c r="H196" s="69"/>
      <c r="I196" s="69"/>
      <c r="J196" s="69"/>
    </row>
    <row r="197" spans="1:10" s="68" customFormat="1" x14ac:dyDescent="0.35">
      <c r="A197" s="112"/>
      <c r="B197" s="69"/>
      <c r="C197" s="113"/>
      <c r="D197" s="69"/>
      <c r="E197" s="69"/>
      <c r="F197" s="69"/>
      <c r="G197" s="69"/>
      <c r="H197" s="69"/>
      <c r="I197" s="69"/>
      <c r="J197" s="69"/>
    </row>
    <row r="198" spans="1:10" s="68" customFormat="1" x14ac:dyDescent="0.35">
      <c r="A198" s="112"/>
      <c r="B198" s="69"/>
      <c r="C198" s="113"/>
      <c r="D198" s="69"/>
      <c r="E198" s="69"/>
      <c r="F198" s="69"/>
      <c r="G198" s="69"/>
      <c r="H198" s="69"/>
      <c r="I198" s="69"/>
      <c r="J198" s="69"/>
    </row>
    <row r="199" spans="1:10" s="68" customFormat="1" x14ac:dyDescent="0.35">
      <c r="A199" s="112"/>
      <c r="B199" s="69"/>
      <c r="C199" s="113"/>
      <c r="D199" s="69"/>
      <c r="E199" s="69"/>
      <c r="F199" s="69"/>
      <c r="G199" s="69"/>
      <c r="H199" s="69"/>
      <c r="I199" s="69"/>
      <c r="J199" s="69"/>
    </row>
    <row r="200" spans="1:10" s="68" customFormat="1" x14ac:dyDescent="0.35">
      <c r="A200" s="112"/>
      <c r="B200" s="69"/>
      <c r="C200" s="113"/>
      <c r="D200" s="69"/>
      <c r="E200" s="69"/>
      <c r="F200" s="69"/>
      <c r="G200" s="69"/>
      <c r="H200" s="69"/>
      <c r="I200" s="69"/>
      <c r="J200" s="69"/>
    </row>
    <row r="201" spans="1:10" s="68" customFormat="1" x14ac:dyDescent="0.35">
      <c r="A201" s="112"/>
      <c r="B201" s="69"/>
      <c r="C201" s="113"/>
      <c r="D201" s="69"/>
      <c r="E201" s="69"/>
      <c r="F201" s="69"/>
      <c r="G201" s="69"/>
      <c r="H201" s="69"/>
      <c r="I201" s="69"/>
      <c r="J201" s="69"/>
    </row>
    <row r="202" spans="1:10" s="68" customFormat="1" x14ac:dyDescent="0.35">
      <c r="A202" s="112"/>
      <c r="B202" s="69"/>
      <c r="C202" s="113"/>
      <c r="D202" s="69"/>
      <c r="E202" s="69"/>
      <c r="F202" s="69"/>
      <c r="G202" s="69"/>
      <c r="H202" s="69"/>
      <c r="I202" s="69"/>
      <c r="J202" s="69"/>
    </row>
    <row r="203" spans="1:10" s="68" customFormat="1" x14ac:dyDescent="0.35">
      <c r="A203" s="112"/>
      <c r="B203" s="69"/>
      <c r="C203" s="113"/>
      <c r="D203" s="69"/>
      <c r="E203" s="69"/>
      <c r="F203" s="69"/>
      <c r="G203" s="69"/>
      <c r="H203" s="69"/>
      <c r="I203" s="69"/>
      <c r="J203" s="69"/>
    </row>
    <row r="204" spans="1:10" s="68" customFormat="1" x14ac:dyDescent="0.35">
      <c r="A204" s="112"/>
      <c r="B204" s="69"/>
      <c r="C204" s="113"/>
      <c r="D204" s="69"/>
      <c r="E204" s="69"/>
      <c r="F204" s="69"/>
      <c r="G204" s="69"/>
      <c r="H204" s="69"/>
      <c r="I204" s="69"/>
      <c r="J204" s="69"/>
    </row>
    <row r="205" spans="1:10" s="68" customFormat="1" x14ac:dyDescent="0.35">
      <c r="A205" s="112"/>
      <c r="B205" s="69"/>
      <c r="C205" s="113"/>
      <c r="D205" s="69"/>
      <c r="E205" s="69"/>
      <c r="F205" s="69"/>
      <c r="G205" s="69"/>
      <c r="H205" s="69"/>
      <c r="I205" s="69"/>
      <c r="J205" s="69"/>
    </row>
    <row r="206" spans="1:10" s="68" customFormat="1" x14ac:dyDescent="0.35">
      <c r="A206" s="112"/>
      <c r="B206" s="69"/>
      <c r="C206" s="113"/>
      <c r="D206" s="69"/>
      <c r="E206" s="69"/>
      <c r="F206" s="69"/>
      <c r="G206" s="69"/>
      <c r="H206" s="69"/>
      <c r="I206" s="69"/>
      <c r="J206" s="69"/>
    </row>
    <row r="207" spans="1:10" s="68" customFormat="1" x14ac:dyDescent="0.35">
      <c r="A207" s="112"/>
      <c r="B207" s="69"/>
      <c r="C207" s="113"/>
      <c r="D207" s="69"/>
      <c r="E207" s="69"/>
      <c r="F207" s="69"/>
      <c r="G207" s="69"/>
      <c r="H207" s="69"/>
      <c r="I207" s="69"/>
      <c r="J207" s="69"/>
    </row>
    <row r="208" spans="1:10" s="68" customFormat="1" x14ac:dyDescent="0.35">
      <c r="A208" s="112"/>
      <c r="B208" s="69"/>
      <c r="C208" s="113"/>
      <c r="D208" s="69"/>
      <c r="E208" s="69"/>
      <c r="F208" s="69"/>
      <c r="G208" s="69"/>
      <c r="H208" s="69"/>
      <c r="I208" s="69"/>
      <c r="J208" s="69"/>
    </row>
    <row r="209" spans="1:10" s="68" customFormat="1" x14ac:dyDescent="0.35">
      <c r="A209" s="112"/>
      <c r="B209" s="69"/>
      <c r="C209" s="113"/>
      <c r="D209" s="69"/>
      <c r="E209" s="69"/>
      <c r="F209" s="69"/>
      <c r="G209" s="69"/>
      <c r="H209" s="69"/>
      <c r="I209" s="69"/>
      <c r="J209" s="69"/>
    </row>
    <row r="210" spans="1:10" s="68" customFormat="1" x14ac:dyDescent="0.35">
      <c r="A210" s="112"/>
      <c r="B210" s="69"/>
      <c r="C210" s="113"/>
      <c r="D210" s="69"/>
      <c r="E210" s="69"/>
      <c r="F210" s="69"/>
      <c r="G210" s="69"/>
      <c r="H210" s="69"/>
      <c r="I210" s="69"/>
      <c r="J210" s="69"/>
    </row>
    <row r="211" spans="1:10" s="118" customFormat="1" x14ac:dyDescent="0.35">
      <c r="A211" s="112"/>
      <c r="B211" s="69"/>
      <c r="C211" s="113"/>
      <c r="D211" s="69"/>
      <c r="E211" s="69"/>
      <c r="F211" s="69"/>
      <c r="G211" s="69"/>
      <c r="H211" s="69"/>
      <c r="I211" s="69"/>
      <c r="J211" s="69"/>
    </row>
    <row r="212" spans="1:10" s="68" customFormat="1" x14ac:dyDescent="0.35">
      <c r="A212" s="112"/>
      <c r="B212" s="69"/>
      <c r="C212" s="113"/>
      <c r="D212" s="69"/>
      <c r="E212" s="69"/>
      <c r="F212" s="69"/>
      <c r="G212" s="69"/>
      <c r="H212" s="69"/>
      <c r="I212" s="69"/>
      <c r="J212" s="69"/>
    </row>
    <row r="213" spans="1:10" s="68" customFormat="1" x14ac:dyDescent="0.35">
      <c r="A213" s="67"/>
      <c r="B213" s="69"/>
      <c r="C213" s="113"/>
      <c r="D213" s="69"/>
      <c r="E213" s="69"/>
      <c r="F213" s="69"/>
      <c r="G213" s="69"/>
      <c r="H213" s="69"/>
      <c r="I213" s="69"/>
      <c r="J213" s="69"/>
    </row>
    <row r="214" spans="1:10" s="68" customFormat="1" x14ac:dyDescent="0.35">
      <c r="A214" s="67"/>
      <c r="B214" s="69"/>
      <c r="C214" s="113"/>
      <c r="D214" s="69"/>
      <c r="E214" s="69"/>
      <c r="F214" s="69"/>
      <c r="G214" s="69"/>
      <c r="H214" s="69"/>
      <c r="I214" s="69"/>
      <c r="J214" s="69"/>
    </row>
    <row r="215" spans="1:10" s="68" customFormat="1" x14ac:dyDescent="0.35">
      <c r="A215" s="67"/>
      <c r="B215" s="69"/>
      <c r="C215" s="113"/>
      <c r="D215" s="69"/>
      <c r="E215" s="69"/>
      <c r="F215" s="69"/>
      <c r="G215" s="69"/>
      <c r="H215" s="69"/>
      <c r="I215" s="69"/>
      <c r="J215" s="69"/>
    </row>
    <row r="216" spans="1:10" s="68" customFormat="1" x14ac:dyDescent="0.35">
      <c r="A216" s="67"/>
      <c r="B216" s="69"/>
      <c r="C216" s="113"/>
      <c r="D216" s="69"/>
      <c r="E216" s="69"/>
      <c r="F216" s="69"/>
      <c r="G216" s="69"/>
      <c r="H216" s="69"/>
      <c r="I216" s="69"/>
      <c r="J216" s="69"/>
    </row>
    <row r="217" spans="1:10" s="68" customFormat="1" x14ac:dyDescent="0.35">
      <c r="A217" s="67"/>
      <c r="B217" s="69"/>
      <c r="C217" s="113"/>
      <c r="D217" s="69"/>
      <c r="E217" s="69"/>
      <c r="F217" s="69"/>
      <c r="G217" s="69"/>
      <c r="H217" s="69"/>
      <c r="I217" s="69"/>
      <c r="J217" s="69"/>
    </row>
    <row r="218" spans="1:10" s="68" customFormat="1" x14ac:dyDescent="0.35">
      <c r="A218" s="67"/>
      <c r="B218" s="69"/>
      <c r="C218" s="113"/>
      <c r="D218" s="69"/>
      <c r="E218" s="69"/>
      <c r="F218" s="69"/>
      <c r="G218" s="69"/>
      <c r="H218" s="69"/>
      <c r="I218" s="69"/>
      <c r="J218" s="69"/>
    </row>
    <row r="219" spans="1:10" s="68" customFormat="1" x14ac:dyDescent="0.35">
      <c r="A219" s="67"/>
      <c r="B219" s="69"/>
      <c r="C219" s="113"/>
      <c r="D219" s="69"/>
      <c r="E219" s="69"/>
      <c r="F219" s="69"/>
      <c r="G219" s="69"/>
      <c r="H219" s="69"/>
      <c r="I219" s="69"/>
      <c r="J219" s="69"/>
    </row>
    <row r="220" spans="1:10" s="68" customFormat="1" x14ac:dyDescent="0.35">
      <c r="A220" s="67"/>
      <c r="B220" s="69"/>
      <c r="C220" s="113"/>
      <c r="D220" s="69"/>
      <c r="E220" s="69"/>
      <c r="F220" s="69"/>
      <c r="G220" s="69"/>
      <c r="H220" s="69"/>
      <c r="I220" s="69"/>
      <c r="J220" s="69"/>
    </row>
    <row r="221" spans="1:10" s="68" customFormat="1" x14ac:dyDescent="0.35">
      <c r="A221" s="67"/>
      <c r="B221" s="69"/>
      <c r="C221" s="113"/>
      <c r="D221" s="69"/>
      <c r="E221" s="69"/>
      <c r="F221" s="69"/>
      <c r="G221" s="69"/>
      <c r="H221" s="69"/>
      <c r="I221" s="69"/>
      <c r="J221" s="69"/>
    </row>
    <row r="222" spans="1:10" s="68" customFormat="1" x14ac:dyDescent="0.35">
      <c r="A222" s="67"/>
      <c r="B222" s="69"/>
      <c r="C222" s="113"/>
      <c r="D222" s="69"/>
      <c r="E222" s="69"/>
      <c r="F222" s="69"/>
      <c r="G222" s="69"/>
      <c r="H222" s="69"/>
      <c r="I222" s="69"/>
      <c r="J222" s="69"/>
    </row>
    <row r="223" spans="1:10" s="68" customFormat="1" x14ac:dyDescent="0.35">
      <c r="A223" s="67"/>
      <c r="B223" s="69"/>
      <c r="C223" s="113"/>
      <c r="D223" s="69"/>
      <c r="E223" s="69"/>
      <c r="F223" s="69"/>
      <c r="G223" s="69"/>
      <c r="H223" s="69"/>
      <c r="I223" s="69"/>
      <c r="J223" s="69"/>
    </row>
    <row r="224" spans="1:10" s="68" customFormat="1" x14ac:dyDescent="0.35">
      <c r="A224" s="67"/>
      <c r="B224" s="69"/>
      <c r="C224" s="113"/>
      <c r="D224" s="69"/>
      <c r="E224" s="69"/>
      <c r="F224" s="69"/>
      <c r="G224" s="69"/>
      <c r="H224" s="69"/>
      <c r="I224" s="69"/>
      <c r="J224" s="69"/>
    </row>
    <row r="225" spans="1:10" s="68" customFormat="1" x14ac:dyDescent="0.35">
      <c r="A225" s="67"/>
      <c r="B225" s="69"/>
      <c r="C225" s="113"/>
      <c r="D225" s="69"/>
      <c r="E225" s="69"/>
      <c r="F225" s="69"/>
      <c r="G225" s="69"/>
      <c r="H225" s="69"/>
      <c r="I225" s="69"/>
      <c r="J225" s="69"/>
    </row>
    <row r="226" spans="1:10" s="68" customFormat="1" x14ac:dyDescent="0.35">
      <c r="A226" s="67"/>
      <c r="B226" s="69"/>
      <c r="C226" s="113"/>
      <c r="D226" s="69"/>
      <c r="E226" s="69"/>
      <c r="F226" s="69"/>
      <c r="G226" s="69"/>
      <c r="H226" s="69"/>
      <c r="I226" s="69"/>
      <c r="J226" s="69"/>
    </row>
    <row r="227" spans="1:10" s="68" customFormat="1" x14ac:dyDescent="0.35">
      <c r="A227" s="67"/>
      <c r="B227" s="69"/>
      <c r="C227" s="113"/>
      <c r="D227" s="69"/>
      <c r="E227" s="69"/>
      <c r="F227" s="69"/>
      <c r="G227" s="69"/>
      <c r="H227" s="69"/>
      <c r="I227" s="69"/>
      <c r="J227" s="69"/>
    </row>
    <row r="228" spans="1:10" s="68" customFormat="1" x14ac:dyDescent="0.35">
      <c r="A228" s="67"/>
      <c r="B228" s="69"/>
      <c r="C228" s="113"/>
      <c r="D228" s="69"/>
      <c r="E228" s="69"/>
      <c r="F228" s="69"/>
      <c r="G228" s="69"/>
      <c r="H228" s="69"/>
      <c r="I228" s="69"/>
      <c r="J228" s="69"/>
    </row>
    <row r="229" spans="1:10" s="68" customFormat="1" x14ac:dyDescent="0.35">
      <c r="A229" s="67"/>
      <c r="B229" s="69"/>
      <c r="C229" s="113"/>
      <c r="D229" s="69"/>
      <c r="E229" s="69"/>
      <c r="F229" s="69"/>
      <c r="G229" s="69"/>
      <c r="H229" s="69"/>
      <c r="I229" s="69"/>
      <c r="J229" s="69"/>
    </row>
    <row r="230" spans="1:10" s="68" customFormat="1" x14ac:dyDescent="0.35">
      <c r="A230" s="67"/>
      <c r="B230" s="69"/>
      <c r="C230" s="113"/>
      <c r="D230" s="69"/>
      <c r="E230" s="69"/>
      <c r="F230" s="69"/>
      <c r="G230" s="69"/>
      <c r="H230" s="69"/>
      <c r="I230" s="69"/>
      <c r="J230" s="69"/>
    </row>
    <row r="231" spans="1:10" s="68" customFormat="1" x14ac:dyDescent="0.35">
      <c r="A231" s="67"/>
      <c r="B231" s="69"/>
      <c r="C231" s="113"/>
      <c r="D231" s="69"/>
      <c r="E231" s="69"/>
      <c r="F231" s="69"/>
      <c r="G231" s="69"/>
      <c r="H231" s="69"/>
      <c r="I231" s="69"/>
      <c r="J231" s="69"/>
    </row>
    <row r="232" spans="1:10" s="68" customFormat="1" x14ac:dyDescent="0.35">
      <c r="A232" s="67"/>
      <c r="B232" s="69"/>
      <c r="C232" s="113"/>
      <c r="D232" s="69"/>
      <c r="E232" s="69"/>
      <c r="F232" s="69"/>
      <c r="G232" s="69"/>
      <c r="H232" s="69"/>
      <c r="I232" s="69"/>
      <c r="J232" s="69"/>
    </row>
    <row r="233" spans="1:10" s="68" customFormat="1" x14ac:dyDescent="0.35">
      <c r="A233" s="67"/>
      <c r="B233" s="69"/>
      <c r="C233" s="113"/>
      <c r="D233" s="69"/>
      <c r="E233" s="69"/>
      <c r="F233" s="69"/>
      <c r="G233" s="69"/>
      <c r="H233" s="69"/>
      <c r="I233" s="69"/>
      <c r="J233" s="69"/>
    </row>
    <row r="234" spans="1:10" s="68" customFormat="1" x14ac:dyDescent="0.35">
      <c r="A234" s="67"/>
      <c r="B234" s="69"/>
      <c r="C234" s="113"/>
      <c r="D234" s="69"/>
      <c r="E234" s="69"/>
      <c r="F234" s="69"/>
      <c r="G234" s="69"/>
      <c r="H234" s="69"/>
      <c r="I234" s="69"/>
      <c r="J234" s="69"/>
    </row>
    <row r="235" spans="1:10" s="68" customFormat="1" x14ac:dyDescent="0.35">
      <c r="A235" s="67"/>
      <c r="B235" s="69"/>
      <c r="C235" s="113"/>
      <c r="D235" s="69"/>
      <c r="E235" s="69"/>
      <c r="F235" s="69"/>
      <c r="G235" s="69"/>
      <c r="H235" s="69"/>
      <c r="I235" s="69"/>
      <c r="J235" s="69"/>
    </row>
    <row r="236" spans="1:10" s="68" customFormat="1" x14ac:dyDescent="0.35">
      <c r="A236" s="67"/>
      <c r="B236" s="69"/>
      <c r="C236" s="113"/>
      <c r="D236" s="69"/>
      <c r="E236" s="69"/>
      <c r="F236" s="69"/>
      <c r="G236" s="69"/>
      <c r="H236" s="69"/>
      <c r="I236" s="69"/>
      <c r="J236" s="69"/>
    </row>
    <row r="237" spans="1:10" s="68" customFormat="1" x14ac:dyDescent="0.35">
      <c r="A237" s="67"/>
      <c r="B237" s="69"/>
      <c r="C237" s="113"/>
      <c r="D237" s="69"/>
      <c r="E237" s="69"/>
      <c r="F237" s="69"/>
      <c r="G237" s="69"/>
      <c r="H237" s="69"/>
      <c r="I237" s="69"/>
      <c r="J237" s="69"/>
    </row>
    <row r="238" spans="1:10" s="68" customFormat="1" x14ac:dyDescent="0.35">
      <c r="A238" s="67"/>
      <c r="B238" s="69"/>
      <c r="C238" s="113"/>
      <c r="D238" s="69"/>
      <c r="E238" s="69"/>
      <c r="F238" s="69"/>
      <c r="G238" s="69"/>
      <c r="H238" s="69"/>
      <c r="I238" s="69"/>
      <c r="J238" s="69"/>
    </row>
    <row r="239" spans="1:10" s="68" customFormat="1" x14ac:dyDescent="0.35">
      <c r="A239" s="67"/>
      <c r="B239" s="69"/>
      <c r="C239" s="113"/>
      <c r="D239" s="69"/>
      <c r="E239" s="69"/>
      <c r="F239" s="69"/>
      <c r="G239" s="69"/>
      <c r="H239" s="69"/>
      <c r="I239" s="69"/>
      <c r="J239" s="69"/>
    </row>
    <row r="240" spans="1:10" s="68" customFormat="1" x14ac:dyDescent="0.35">
      <c r="A240" s="67"/>
      <c r="B240" s="69"/>
      <c r="C240" s="113"/>
      <c r="D240" s="69"/>
      <c r="E240" s="69"/>
      <c r="F240" s="69"/>
      <c r="G240" s="69"/>
      <c r="H240" s="69"/>
      <c r="I240" s="69"/>
      <c r="J240" s="69"/>
    </row>
    <row r="241" spans="1:10" s="68" customFormat="1" x14ac:dyDescent="0.35">
      <c r="A241" s="67"/>
      <c r="B241" s="69"/>
      <c r="C241" s="113"/>
      <c r="D241" s="69"/>
      <c r="E241" s="69"/>
      <c r="F241" s="69"/>
      <c r="G241" s="69"/>
      <c r="H241" s="69"/>
      <c r="I241" s="69"/>
      <c r="J241" s="69"/>
    </row>
    <row r="242" spans="1:10" s="68" customFormat="1" x14ac:dyDescent="0.35">
      <c r="A242" s="67"/>
      <c r="B242" s="69"/>
      <c r="C242" s="113"/>
      <c r="D242" s="69"/>
      <c r="E242" s="69"/>
      <c r="F242" s="69"/>
      <c r="G242" s="69"/>
      <c r="H242" s="69"/>
      <c r="I242" s="69"/>
      <c r="J242" s="69"/>
    </row>
    <row r="243" spans="1:10" s="68" customFormat="1" x14ac:dyDescent="0.35">
      <c r="A243" s="67"/>
      <c r="B243" s="69"/>
      <c r="C243" s="113"/>
      <c r="D243" s="69"/>
      <c r="E243" s="69"/>
      <c r="F243" s="69"/>
      <c r="G243" s="69"/>
      <c r="H243" s="69"/>
      <c r="I243" s="69"/>
      <c r="J243" s="69"/>
    </row>
    <row r="244" spans="1:10" s="68" customFormat="1" x14ac:dyDescent="0.35">
      <c r="A244" s="67"/>
      <c r="B244" s="69"/>
      <c r="C244" s="113"/>
      <c r="D244" s="69"/>
      <c r="E244" s="69"/>
      <c r="F244" s="69"/>
      <c r="G244" s="69"/>
      <c r="H244" s="69"/>
      <c r="I244" s="69"/>
      <c r="J244" s="69"/>
    </row>
    <row r="245" spans="1:10" s="68" customFormat="1" ht="18.75" customHeight="1" x14ac:dyDescent="0.35">
      <c r="A245" s="67"/>
      <c r="B245" s="69"/>
      <c r="C245" s="113"/>
      <c r="D245" s="69"/>
      <c r="E245" s="69"/>
      <c r="F245" s="69"/>
      <c r="G245" s="69"/>
      <c r="H245" s="69"/>
      <c r="I245" s="69"/>
      <c r="J245" s="69"/>
    </row>
  </sheetData>
  <mergeCells count="11">
    <mergeCell ref="A91:E91"/>
    <mergeCell ref="A7:J7"/>
    <mergeCell ref="A8:J8"/>
    <mergeCell ref="A9:J9"/>
    <mergeCell ref="A10:J10"/>
    <mergeCell ref="A90:E90"/>
    <mergeCell ref="D92:E92"/>
    <mergeCell ref="B93:C95"/>
    <mergeCell ref="E98:F98"/>
    <mergeCell ref="E99:F99"/>
    <mergeCell ref="I100:K100"/>
  </mergeCells>
  <printOptions horizontalCentered="1"/>
  <pageMargins left="0.23622047244094491" right="0.23622047244094491" top="0.74803149606299213" bottom="0.74803149606299213" header="0.31496062992125984" footer="0.31496062992125984"/>
  <pageSetup scale="43" fitToHeight="0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K243"/>
  <sheetViews>
    <sheetView showGridLines="0" view="pageBreakPreview" topLeftCell="B81" zoomScale="70" zoomScaleNormal="70" zoomScaleSheetLayoutView="70" workbookViewId="0">
      <selection activeCell="G89" sqref="G89"/>
    </sheetView>
  </sheetViews>
  <sheetFormatPr baseColWidth="10" defaultColWidth="11.42578125" defaultRowHeight="22.5" x14ac:dyDescent="0.35"/>
  <cols>
    <col min="1" max="1" width="30.42578125" style="135" customWidth="1"/>
    <col min="2" max="2" width="69.5703125" style="137" customWidth="1"/>
    <col min="3" max="3" width="45.85546875" style="192" bestFit="1" customWidth="1"/>
    <col min="4" max="4" width="31.42578125" style="137" customWidth="1"/>
    <col min="5" max="5" width="18.28515625" style="137" customWidth="1"/>
    <col min="6" max="7" width="24.42578125" style="137" customWidth="1"/>
    <col min="8" max="8" width="20.28515625" style="137" customWidth="1"/>
    <col min="9" max="9" width="24.28515625" style="137" bestFit="1" customWidth="1"/>
    <col min="10" max="10" width="22.42578125" style="137" customWidth="1"/>
    <col min="11" max="11" width="16.140625" style="137" customWidth="1"/>
    <col min="12" max="256" width="11.42578125" style="137"/>
    <col min="257" max="257" width="29.5703125" style="137" customWidth="1"/>
    <col min="258" max="258" width="42.28515625" style="137" customWidth="1"/>
    <col min="259" max="259" width="39.5703125" style="137" customWidth="1"/>
    <col min="260" max="260" width="37.140625" style="137" customWidth="1"/>
    <col min="261" max="261" width="18.28515625" style="137" customWidth="1"/>
    <col min="262" max="262" width="18.140625" style="137" customWidth="1"/>
    <col min="263" max="263" width="14.42578125" style="137" customWidth="1"/>
    <col min="264" max="264" width="10.85546875" style="137" customWidth="1"/>
    <col min="265" max="265" width="18.28515625" style="137" customWidth="1"/>
    <col min="266" max="266" width="16.42578125" style="137" bestFit="1" customWidth="1"/>
    <col min="267" max="267" width="16.140625" style="137" customWidth="1"/>
    <col min="268" max="512" width="11.42578125" style="137"/>
    <col min="513" max="513" width="29.5703125" style="137" customWidth="1"/>
    <col min="514" max="514" width="42.28515625" style="137" customWidth="1"/>
    <col min="515" max="515" width="39.5703125" style="137" customWidth="1"/>
    <col min="516" max="516" width="37.140625" style="137" customWidth="1"/>
    <col min="517" max="517" width="18.28515625" style="137" customWidth="1"/>
    <col min="518" max="518" width="18.140625" style="137" customWidth="1"/>
    <col min="519" max="519" width="14.42578125" style="137" customWidth="1"/>
    <col min="520" max="520" width="10.85546875" style="137" customWidth="1"/>
    <col min="521" max="521" width="18.28515625" style="137" customWidth="1"/>
    <col min="522" max="522" width="16.42578125" style="137" bestFit="1" customWidth="1"/>
    <col min="523" max="523" width="16.140625" style="137" customWidth="1"/>
    <col min="524" max="768" width="11.42578125" style="137"/>
    <col min="769" max="769" width="29.5703125" style="137" customWidth="1"/>
    <col min="770" max="770" width="42.28515625" style="137" customWidth="1"/>
    <col min="771" max="771" width="39.5703125" style="137" customWidth="1"/>
    <col min="772" max="772" width="37.140625" style="137" customWidth="1"/>
    <col min="773" max="773" width="18.28515625" style="137" customWidth="1"/>
    <col min="774" max="774" width="18.140625" style="137" customWidth="1"/>
    <col min="775" max="775" width="14.42578125" style="137" customWidth="1"/>
    <col min="776" max="776" width="10.85546875" style="137" customWidth="1"/>
    <col min="777" max="777" width="18.28515625" style="137" customWidth="1"/>
    <col min="778" max="778" width="16.42578125" style="137" bestFit="1" customWidth="1"/>
    <col min="779" max="779" width="16.140625" style="137" customWidth="1"/>
    <col min="780" max="1024" width="11.42578125" style="137"/>
    <col min="1025" max="1025" width="29.5703125" style="137" customWidth="1"/>
    <col min="1026" max="1026" width="42.28515625" style="137" customWidth="1"/>
    <col min="1027" max="1027" width="39.5703125" style="137" customWidth="1"/>
    <col min="1028" max="1028" width="37.140625" style="137" customWidth="1"/>
    <col min="1029" max="1029" width="18.28515625" style="137" customWidth="1"/>
    <col min="1030" max="1030" width="18.140625" style="137" customWidth="1"/>
    <col min="1031" max="1031" width="14.42578125" style="137" customWidth="1"/>
    <col min="1032" max="1032" width="10.85546875" style="137" customWidth="1"/>
    <col min="1033" max="1033" width="18.28515625" style="137" customWidth="1"/>
    <col min="1034" max="1034" width="16.42578125" style="137" bestFit="1" customWidth="1"/>
    <col min="1035" max="1035" width="16.140625" style="137" customWidth="1"/>
    <col min="1036" max="1280" width="11.42578125" style="137"/>
    <col min="1281" max="1281" width="29.5703125" style="137" customWidth="1"/>
    <col min="1282" max="1282" width="42.28515625" style="137" customWidth="1"/>
    <col min="1283" max="1283" width="39.5703125" style="137" customWidth="1"/>
    <col min="1284" max="1284" width="37.140625" style="137" customWidth="1"/>
    <col min="1285" max="1285" width="18.28515625" style="137" customWidth="1"/>
    <col min="1286" max="1286" width="18.140625" style="137" customWidth="1"/>
    <col min="1287" max="1287" width="14.42578125" style="137" customWidth="1"/>
    <col min="1288" max="1288" width="10.85546875" style="137" customWidth="1"/>
    <col min="1289" max="1289" width="18.28515625" style="137" customWidth="1"/>
    <col min="1290" max="1290" width="16.42578125" style="137" bestFit="1" customWidth="1"/>
    <col min="1291" max="1291" width="16.140625" style="137" customWidth="1"/>
    <col min="1292" max="1536" width="11.42578125" style="137"/>
    <col min="1537" max="1537" width="29.5703125" style="137" customWidth="1"/>
    <col min="1538" max="1538" width="42.28515625" style="137" customWidth="1"/>
    <col min="1539" max="1539" width="39.5703125" style="137" customWidth="1"/>
    <col min="1540" max="1540" width="37.140625" style="137" customWidth="1"/>
    <col min="1541" max="1541" width="18.28515625" style="137" customWidth="1"/>
    <col min="1542" max="1542" width="18.140625" style="137" customWidth="1"/>
    <col min="1543" max="1543" width="14.42578125" style="137" customWidth="1"/>
    <col min="1544" max="1544" width="10.85546875" style="137" customWidth="1"/>
    <col min="1545" max="1545" width="18.28515625" style="137" customWidth="1"/>
    <col min="1546" max="1546" width="16.42578125" style="137" bestFit="1" customWidth="1"/>
    <col min="1547" max="1547" width="16.140625" style="137" customWidth="1"/>
    <col min="1548" max="1792" width="11.42578125" style="137"/>
    <col min="1793" max="1793" width="29.5703125" style="137" customWidth="1"/>
    <col min="1794" max="1794" width="42.28515625" style="137" customWidth="1"/>
    <col min="1795" max="1795" width="39.5703125" style="137" customWidth="1"/>
    <col min="1796" max="1796" width="37.140625" style="137" customWidth="1"/>
    <col min="1797" max="1797" width="18.28515625" style="137" customWidth="1"/>
    <col min="1798" max="1798" width="18.140625" style="137" customWidth="1"/>
    <col min="1799" max="1799" width="14.42578125" style="137" customWidth="1"/>
    <col min="1800" max="1800" width="10.85546875" style="137" customWidth="1"/>
    <col min="1801" max="1801" width="18.28515625" style="137" customWidth="1"/>
    <col min="1802" max="1802" width="16.42578125" style="137" bestFit="1" customWidth="1"/>
    <col min="1803" max="1803" width="16.140625" style="137" customWidth="1"/>
    <col min="1804" max="2048" width="11.42578125" style="137"/>
    <col min="2049" max="2049" width="29.5703125" style="137" customWidth="1"/>
    <col min="2050" max="2050" width="42.28515625" style="137" customWidth="1"/>
    <col min="2051" max="2051" width="39.5703125" style="137" customWidth="1"/>
    <col min="2052" max="2052" width="37.140625" style="137" customWidth="1"/>
    <col min="2053" max="2053" width="18.28515625" style="137" customWidth="1"/>
    <col min="2054" max="2054" width="18.140625" style="137" customWidth="1"/>
    <col min="2055" max="2055" width="14.42578125" style="137" customWidth="1"/>
    <col min="2056" max="2056" width="10.85546875" style="137" customWidth="1"/>
    <col min="2057" max="2057" width="18.28515625" style="137" customWidth="1"/>
    <col min="2058" max="2058" width="16.42578125" style="137" bestFit="1" customWidth="1"/>
    <col min="2059" max="2059" width="16.140625" style="137" customWidth="1"/>
    <col min="2060" max="2304" width="11.42578125" style="137"/>
    <col min="2305" max="2305" width="29.5703125" style="137" customWidth="1"/>
    <col min="2306" max="2306" width="42.28515625" style="137" customWidth="1"/>
    <col min="2307" max="2307" width="39.5703125" style="137" customWidth="1"/>
    <col min="2308" max="2308" width="37.140625" style="137" customWidth="1"/>
    <col min="2309" max="2309" width="18.28515625" style="137" customWidth="1"/>
    <col min="2310" max="2310" width="18.140625" style="137" customWidth="1"/>
    <col min="2311" max="2311" width="14.42578125" style="137" customWidth="1"/>
    <col min="2312" max="2312" width="10.85546875" style="137" customWidth="1"/>
    <col min="2313" max="2313" width="18.28515625" style="137" customWidth="1"/>
    <col min="2314" max="2314" width="16.42578125" style="137" bestFit="1" customWidth="1"/>
    <col min="2315" max="2315" width="16.140625" style="137" customWidth="1"/>
    <col min="2316" max="2560" width="11.42578125" style="137"/>
    <col min="2561" max="2561" width="29.5703125" style="137" customWidth="1"/>
    <col min="2562" max="2562" width="42.28515625" style="137" customWidth="1"/>
    <col min="2563" max="2563" width="39.5703125" style="137" customWidth="1"/>
    <col min="2564" max="2564" width="37.140625" style="137" customWidth="1"/>
    <col min="2565" max="2565" width="18.28515625" style="137" customWidth="1"/>
    <col min="2566" max="2566" width="18.140625" style="137" customWidth="1"/>
    <col min="2567" max="2567" width="14.42578125" style="137" customWidth="1"/>
    <col min="2568" max="2568" width="10.85546875" style="137" customWidth="1"/>
    <col min="2569" max="2569" width="18.28515625" style="137" customWidth="1"/>
    <col min="2570" max="2570" width="16.42578125" style="137" bestFit="1" customWidth="1"/>
    <col min="2571" max="2571" width="16.140625" style="137" customWidth="1"/>
    <col min="2572" max="2816" width="11.42578125" style="137"/>
    <col min="2817" max="2817" width="29.5703125" style="137" customWidth="1"/>
    <col min="2818" max="2818" width="42.28515625" style="137" customWidth="1"/>
    <col min="2819" max="2819" width="39.5703125" style="137" customWidth="1"/>
    <col min="2820" max="2820" width="37.140625" style="137" customWidth="1"/>
    <col min="2821" max="2821" width="18.28515625" style="137" customWidth="1"/>
    <col min="2822" max="2822" width="18.140625" style="137" customWidth="1"/>
    <col min="2823" max="2823" width="14.42578125" style="137" customWidth="1"/>
    <col min="2824" max="2824" width="10.85546875" style="137" customWidth="1"/>
    <col min="2825" max="2825" width="18.28515625" style="137" customWidth="1"/>
    <col min="2826" max="2826" width="16.42578125" style="137" bestFit="1" customWidth="1"/>
    <col min="2827" max="2827" width="16.140625" style="137" customWidth="1"/>
    <col min="2828" max="3072" width="11.42578125" style="137"/>
    <col min="3073" max="3073" width="29.5703125" style="137" customWidth="1"/>
    <col min="3074" max="3074" width="42.28515625" style="137" customWidth="1"/>
    <col min="3075" max="3075" width="39.5703125" style="137" customWidth="1"/>
    <col min="3076" max="3076" width="37.140625" style="137" customWidth="1"/>
    <col min="3077" max="3077" width="18.28515625" style="137" customWidth="1"/>
    <col min="3078" max="3078" width="18.140625" style="137" customWidth="1"/>
    <col min="3079" max="3079" width="14.42578125" style="137" customWidth="1"/>
    <col min="3080" max="3080" width="10.85546875" style="137" customWidth="1"/>
    <col min="3081" max="3081" width="18.28515625" style="137" customWidth="1"/>
    <col min="3082" max="3082" width="16.42578125" style="137" bestFit="1" customWidth="1"/>
    <col min="3083" max="3083" width="16.140625" style="137" customWidth="1"/>
    <col min="3084" max="3328" width="11.42578125" style="137"/>
    <col min="3329" max="3329" width="29.5703125" style="137" customWidth="1"/>
    <col min="3330" max="3330" width="42.28515625" style="137" customWidth="1"/>
    <col min="3331" max="3331" width="39.5703125" style="137" customWidth="1"/>
    <col min="3332" max="3332" width="37.140625" style="137" customWidth="1"/>
    <col min="3333" max="3333" width="18.28515625" style="137" customWidth="1"/>
    <col min="3334" max="3334" width="18.140625" style="137" customWidth="1"/>
    <col min="3335" max="3335" width="14.42578125" style="137" customWidth="1"/>
    <col min="3336" max="3336" width="10.85546875" style="137" customWidth="1"/>
    <col min="3337" max="3337" width="18.28515625" style="137" customWidth="1"/>
    <col min="3338" max="3338" width="16.42578125" style="137" bestFit="1" customWidth="1"/>
    <col min="3339" max="3339" width="16.140625" style="137" customWidth="1"/>
    <col min="3340" max="3584" width="11.42578125" style="137"/>
    <col min="3585" max="3585" width="29.5703125" style="137" customWidth="1"/>
    <col min="3586" max="3586" width="42.28515625" style="137" customWidth="1"/>
    <col min="3587" max="3587" width="39.5703125" style="137" customWidth="1"/>
    <col min="3588" max="3588" width="37.140625" style="137" customWidth="1"/>
    <col min="3589" max="3589" width="18.28515625" style="137" customWidth="1"/>
    <col min="3590" max="3590" width="18.140625" style="137" customWidth="1"/>
    <col min="3591" max="3591" width="14.42578125" style="137" customWidth="1"/>
    <col min="3592" max="3592" width="10.85546875" style="137" customWidth="1"/>
    <col min="3593" max="3593" width="18.28515625" style="137" customWidth="1"/>
    <col min="3594" max="3594" width="16.42578125" style="137" bestFit="1" customWidth="1"/>
    <col min="3595" max="3595" width="16.140625" style="137" customWidth="1"/>
    <col min="3596" max="3840" width="11.42578125" style="137"/>
    <col min="3841" max="3841" width="29.5703125" style="137" customWidth="1"/>
    <col min="3842" max="3842" width="42.28515625" style="137" customWidth="1"/>
    <col min="3843" max="3843" width="39.5703125" style="137" customWidth="1"/>
    <col min="3844" max="3844" width="37.140625" style="137" customWidth="1"/>
    <col min="3845" max="3845" width="18.28515625" style="137" customWidth="1"/>
    <col min="3846" max="3846" width="18.140625" style="137" customWidth="1"/>
    <col min="3847" max="3847" width="14.42578125" style="137" customWidth="1"/>
    <col min="3848" max="3848" width="10.85546875" style="137" customWidth="1"/>
    <col min="3849" max="3849" width="18.28515625" style="137" customWidth="1"/>
    <col min="3850" max="3850" width="16.42578125" style="137" bestFit="1" customWidth="1"/>
    <col min="3851" max="3851" width="16.140625" style="137" customWidth="1"/>
    <col min="3852" max="4096" width="11.42578125" style="137"/>
    <col min="4097" max="4097" width="29.5703125" style="137" customWidth="1"/>
    <col min="4098" max="4098" width="42.28515625" style="137" customWidth="1"/>
    <col min="4099" max="4099" width="39.5703125" style="137" customWidth="1"/>
    <col min="4100" max="4100" width="37.140625" style="137" customWidth="1"/>
    <col min="4101" max="4101" width="18.28515625" style="137" customWidth="1"/>
    <col min="4102" max="4102" width="18.140625" style="137" customWidth="1"/>
    <col min="4103" max="4103" width="14.42578125" style="137" customWidth="1"/>
    <col min="4104" max="4104" width="10.85546875" style="137" customWidth="1"/>
    <col min="4105" max="4105" width="18.28515625" style="137" customWidth="1"/>
    <col min="4106" max="4106" width="16.42578125" style="137" bestFit="1" customWidth="1"/>
    <col min="4107" max="4107" width="16.140625" style="137" customWidth="1"/>
    <col min="4108" max="4352" width="11.42578125" style="137"/>
    <col min="4353" max="4353" width="29.5703125" style="137" customWidth="1"/>
    <col min="4354" max="4354" width="42.28515625" style="137" customWidth="1"/>
    <col min="4355" max="4355" width="39.5703125" style="137" customWidth="1"/>
    <col min="4356" max="4356" width="37.140625" style="137" customWidth="1"/>
    <col min="4357" max="4357" width="18.28515625" style="137" customWidth="1"/>
    <col min="4358" max="4358" width="18.140625" style="137" customWidth="1"/>
    <col min="4359" max="4359" width="14.42578125" style="137" customWidth="1"/>
    <col min="4360" max="4360" width="10.85546875" style="137" customWidth="1"/>
    <col min="4361" max="4361" width="18.28515625" style="137" customWidth="1"/>
    <col min="4362" max="4362" width="16.42578125" style="137" bestFit="1" customWidth="1"/>
    <col min="4363" max="4363" width="16.140625" style="137" customWidth="1"/>
    <col min="4364" max="4608" width="11.42578125" style="137"/>
    <col min="4609" max="4609" width="29.5703125" style="137" customWidth="1"/>
    <col min="4610" max="4610" width="42.28515625" style="137" customWidth="1"/>
    <col min="4611" max="4611" width="39.5703125" style="137" customWidth="1"/>
    <col min="4612" max="4612" width="37.140625" style="137" customWidth="1"/>
    <col min="4613" max="4613" width="18.28515625" style="137" customWidth="1"/>
    <col min="4614" max="4614" width="18.140625" style="137" customWidth="1"/>
    <col min="4615" max="4615" width="14.42578125" style="137" customWidth="1"/>
    <col min="4616" max="4616" width="10.85546875" style="137" customWidth="1"/>
    <col min="4617" max="4617" width="18.28515625" style="137" customWidth="1"/>
    <col min="4618" max="4618" width="16.42578125" style="137" bestFit="1" customWidth="1"/>
    <col min="4619" max="4619" width="16.140625" style="137" customWidth="1"/>
    <col min="4620" max="4864" width="11.42578125" style="137"/>
    <col min="4865" max="4865" width="29.5703125" style="137" customWidth="1"/>
    <col min="4866" max="4866" width="42.28515625" style="137" customWidth="1"/>
    <col min="4867" max="4867" width="39.5703125" style="137" customWidth="1"/>
    <col min="4868" max="4868" width="37.140625" style="137" customWidth="1"/>
    <col min="4869" max="4869" width="18.28515625" style="137" customWidth="1"/>
    <col min="4870" max="4870" width="18.140625" style="137" customWidth="1"/>
    <col min="4871" max="4871" width="14.42578125" style="137" customWidth="1"/>
    <col min="4872" max="4872" width="10.85546875" style="137" customWidth="1"/>
    <col min="4873" max="4873" width="18.28515625" style="137" customWidth="1"/>
    <col min="4874" max="4874" width="16.42578125" style="137" bestFit="1" customWidth="1"/>
    <col min="4875" max="4875" width="16.140625" style="137" customWidth="1"/>
    <col min="4876" max="5120" width="11.42578125" style="137"/>
    <col min="5121" max="5121" width="29.5703125" style="137" customWidth="1"/>
    <col min="5122" max="5122" width="42.28515625" style="137" customWidth="1"/>
    <col min="5123" max="5123" width="39.5703125" style="137" customWidth="1"/>
    <col min="5124" max="5124" width="37.140625" style="137" customWidth="1"/>
    <col min="5125" max="5125" width="18.28515625" style="137" customWidth="1"/>
    <col min="5126" max="5126" width="18.140625" style="137" customWidth="1"/>
    <col min="5127" max="5127" width="14.42578125" style="137" customWidth="1"/>
    <col min="5128" max="5128" width="10.85546875" style="137" customWidth="1"/>
    <col min="5129" max="5129" width="18.28515625" style="137" customWidth="1"/>
    <col min="5130" max="5130" width="16.42578125" style="137" bestFit="1" customWidth="1"/>
    <col min="5131" max="5131" width="16.140625" style="137" customWidth="1"/>
    <col min="5132" max="5376" width="11.42578125" style="137"/>
    <col min="5377" max="5377" width="29.5703125" style="137" customWidth="1"/>
    <col min="5378" max="5378" width="42.28515625" style="137" customWidth="1"/>
    <col min="5379" max="5379" width="39.5703125" style="137" customWidth="1"/>
    <col min="5380" max="5380" width="37.140625" style="137" customWidth="1"/>
    <col min="5381" max="5381" width="18.28515625" style="137" customWidth="1"/>
    <col min="5382" max="5382" width="18.140625" style="137" customWidth="1"/>
    <col min="5383" max="5383" width="14.42578125" style="137" customWidth="1"/>
    <col min="5384" max="5384" width="10.85546875" style="137" customWidth="1"/>
    <col min="5385" max="5385" width="18.28515625" style="137" customWidth="1"/>
    <col min="5386" max="5386" width="16.42578125" style="137" bestFit="1" customWidth="1"/>
    <col min="5387" max="5387" width="16.140625" style="137" customWidth="1"/>
    <col min="5388" max="5632" width="11.42578125" style="137"/>
    <col min="5633" max="5633" width="29.5703125" style="137" customWidth="1"/>
    <col min="5634" max="5634" width="42.28515625" style="137" customWidth="1"/>
    <col min="5635" max="5635" width="39.5703125" style="137" customWidth="1"/>
    <col min="5636" max="5636" width="37.140625" style="137" customWidth="1"/>
    <col min="5637" max="5637" width="18.28515625" style="137" customWidth="1"/>
    <col min="5638" max="5638" width="18.140625" style="137" customWidth="1"/>
    <col min="5639" max="5639" width="14.42578125" style="137" customWidth="1"/>
    <col min="5640" max="5640" width="10.85546875" style="137" customWidth="1"/>
    <col min="5641" max="5641" width="18.28515625" style="137" customWidth="1"/>
    <col min="5642" max="5642" width="16.42578125" style="137" bestFit="1" customWidth="1"/>
    <col min="5643" max="5643" width="16.140625" style="137" customWidth="1"/>
    <col min="5644" max="5888" width="11.42578125" style="137"/>
    <col min="5889" max="5889" width="29.5703125" style="137" customWidth="1"/>
    <col min="5890" max="5890" width="42.28515625" style="137" customWidth="1"/>
    <col min="5891" max="5891" width="39.5703125" style="137" customWidth="1"/>
    <col min="5892" max="5892" width="37.140625" style="137" customWidth="1"/>
    <col min="5893" max="5893" width="18.28515625" style="137" customWidth="1"/>
    <col min="5894" max="5894" width="18.140625" style="137" customWidth="1"/>
    <col min="5895" max="5895" width="14.42578125" style="137" customWidth="1"/>
    <col min="5896" max="5896" width="10.85546875" style="137" customWidth="1"/>
    <col min="5897" max="5897" width="18.28515625" style="137" customWidth="1"/>
    <col min="5898" max="5898" width="16.42578125" style="137" bestFit="1" customWidth="1"/>
    <col min="5899" max="5899" width="16.140625" style="137" customWidth="1"/>
    <col min="5900" max="6144" width="11.42578125" style="137"/>
    <col min="6145" max="6145" width="29.5703125" style="137" customWidth="1"/>
    <col min="6146" max="6146" width="42.28515625" style="137" customWidth="1"/>
    <col min="6147" max="6147" width="39.5703125" style="137" customWidth="1"/>
    <col min="6148" max="6148" width="37.140625" style="137" customWidth="1"/>
    <col min="6149" max="6149" width="18.28515625" style="137" customWidth="1"/>
    <col min="6150" max="6150" width="18.140625" style="137" customWidth="1"/>
    <col min="6151" max="6151" width="14.42578125" style="137" customWidth="1"/>
    <col min="6152" max="6152" width="10.85546875" style="137" customWidth="1"/>
    <col min="6153" max="6153" width="18.28515625" style="137" customWidth="1"/>
    <col min="6154" max="6154" width="16.42578125" style="137" bestFit="1" customWidth="1"/>
    <col min="6155" max="6155" width="16.140625" style="137" customWidth="1"/>
    <col min="6156" max="6400" width="11.42578125" style="137"/>
    <col min="6401" max="6401" width="29.5703125" style="137" customWidth="1"/>
    <col min="6402" max="6402" width="42.28515625" style="137" customWidth="1"/>
    <col min="6403" max="6403" width="39.5703125" style="137" customWidth="1"/>
    <col min="6404" max="6404" width="37.140625" style="137" customWidth="1"/>
    <col min="6405" max="6405" width="18.28515625" style="137" customWidth="1"/>
    <col min="6406" max="6406" width="18.140625" style="137" customWidth="1"/>
    <col min="6407" max="6407" width="14.42578125" style="137" customWidth="1"/>
    <col min="6408" max="6408" width="10.85546875" style="137" customWidth="1"/>
    <col min="6409" max="6409" width="18.28515625" style="137" customWidth="1"/>
    <col min="6410" max="6410" width="16.42578125" style="137" bestFit="1" customWidth="1"/>
    <col min="6411" max="6411" width="16.140625" style="137" customWidth="1"/>
    <col min="6412" max="6656" width="11.42578125" style="137"/>
    <col min="6657" max="6657" width="29.5703125" style="137" customWidth="1"/>
    <col min="6658" max="6658" width="42.28515625" style="137" customWidth="1"/>
    <col min="6659" max="6659" width="39.5703125" style="137" customWidth="1"/>
    <col min="6660" max="6660" width="37.140625" style="137" customWidth="1"/>
    <col min="6661" max="6661" width="18.28515625" style="137" customWidth="1"/>
    <col min="6662" max="6662" width="18.140625" style="137" customWidth="1"/>
    <col min="6663" max="6663" width="14.42578125" style="137" customWidth="1"/>
    <col min="6664" max="6664" width="10.85546875" style="137" customWidth="1"/>
    <col min="6665" max="6665" width="18.28515625" style="137" customWidth="1"/>
    <col min="6666" max="6666" width="16.42578125" style="137" bestFit="1" customWidth="1"/>
    <col min="6667" max="6667" width="16.140625" style="137" customWidth="1"/>
    <col min="6668" max="6912" width="11.42578125" style="137"/>
    <col min="6913" max="6913" width="29.5703125" style="137" customWidth="1"/>
    <col min="6914" max="6914" width="42.28515625" style="137" customWidth="1"/>
    <col min="6915" max="6915" width="39.5703125" style="137" customWidth="1"/>
    <col min="6916" max="6916" width="37.140625" style="137" customWidth="1"/>
    <col min="6917" max="6917" width="18.28515625" style="137" customWidth="1"/>
    <col min="6918" max="6918" width="18.140625" style="137" customWidth="1"/>
    <col min="6919" max="6919" width="14.42578125" style="137" customWidth="1"/>
    <col min="6920" max="6920" width="10.85546875" style="137" customWidth="1"/>
    <col min="6921" max="6921" width="18.28515625" style="137" customWidth="1"/>
    <col min="6922" max="6922" width="16.42578125" style="137" bestFit="1" customWidth="1"/>
    <col min="6923" max="6923" width="16.140625" style="137" customWidth="1"/>
    <col min="6924" max="7168" width="11.42578125" style="137"/>
    <col min="7169" max="7169" width="29.5703125" style="137" customWidth="1"/>
    <col min="7170" max="7170" width="42.28515625" style="137" customWidth="1"/>
    <col min="7171" max="7171" width="39.5703125" style="137" customWidth="1"/>
    <col min="7172" max="7172" width="37.140625" style="137" customWidth="1"/>
    <col min="7173" max="7173" width="18.28515625" style="137" customWidth="1"/>
    <col min="7174" max="7174" width="18.140625" style="137" customWidth="1"/>
    <col min="7175" max="7175" width="14.42578125" style="137" customWidth="1"/>
    <col min="7176" max="7176" width="10.85546875" style="137" customWidth="1"/>
    <col min="7177" max="7177" width="18.28515625" style="137" customWidth="1"/>
    <col min="7178" max="7178" width="16.42578125" style="137" bestFit="1" customWidth="1"/>
    <col min="7179" max="7179" width="16.140625" style="137" customWidth="1"/>
    <col min="7180" max="7424" width="11.42578125" style="137"/>
    <col min="7425" max="7425" width="29.5703125" style="137" customWidth="1"/>
    <col min="7426" max="7426" width="42.28515625" style="137" customWidth="1"/>
    <col min="7427" max="7427" width="39.5703125" style="137" customWidth="1"/>
    <col min="7428" max="7428" width="37.140625" style="137" customWidth="1"/>
    <col min="7429" max="7429" width="18.28515625" style="137" customWidth="1"/>
    <col min="7430" max="7430" width="18.140625" style="137" customWidth="1"/>
    <col min="7431" max="7431" width="14.42578125" style="137" customWidth="1"/>
    <col min="7432" max="7432" width="10.85546875" style="137" customWidth="1"/>
    <col min="7433" max="7433" width="18.28515625" style="137" customWidth="1"/>
    <col min="7434" max="7434" width="16.42578125" style="137" bestFit="1" customWidth="1"/>
    <col min="7435" max="7435" width="16.140625" style="137" customWidth="1"/>
    <col min="7436" max="7680" width="11.42578125" style="137"/>
    <col min="7681" max="7681" width="29.5703125" style="137" customWidth="1"/>
    <col min="7682" max="7682" width="42.28515625" style="137" customWidth="1"/>
    <col min="7683" max="7683" width="39.5703125" style="137" customWidth="1"/>
    <col min="7684" max="7684" width="37.140625" style="137" customWidth="1"/>
    <col min="7685" max="7685" width="18.28515625" style="137" customWidth="1"/>
    <col min="7686" max="7686" width="18.140625" style="137" customWidth="1"/>
    <col min="7687" max="7687" width="14.42578125" style="137" customWidth="1"/>
    <col min="7688" max="7688" width="10.85546875" style="137" customWidth="1"/>
    <col min="7689" max="7689" width="18.28515625" style="137" customWidth="1"/>
    <col min="7690" max="7690" width="16.42578125" style="137" bestFit="1" customWidth="1"/>
    <col min="7691" max="7691" width="16.140625" style="137" customWidth="1"/>
    <col min="7692" max="7936" width="11.42578125" style="137"/>
    <col min="7937" max="7937" width="29.5703125" style="137" customWidth="1"/>
    <col min="7938" max="7938" width="42.28515625" style="137" customWidth="1"/>
    <col min="7939" max="7939" width="39.5703125" style="137" customWidth="1"/>
    <col min="7940" max="7940" width="37.140625" style="137" customWidth="1"/>
    <col min="7941" max="7941" width="18.28515625" style="137" customWidth="1"/>
    <col min="7942" max="7942" width="18.140625" style="137" customWidth="1"/>
    <col min="7943" max="7943" width="14.42578125" style="137" customWidth="1"/>
    <col min="7944" max="7944" width="10.85546875" style="137" customWidth="1"/>
    <col min="7945" max="7945" width="18.28515625" style="137" customWidth="1"/>
    <col min="7946" max="7946" width="16.42578125" style="137" bestFit="1" customWidth="1"/>
    <col min="7947" max="7947" width="16.140625" style="137" customWidth="1"/>
    <col min="7948" max="8192" width="11.42578125" style="137"/>
    <col min="8193" max="8193" width="29.5703125" style="137" customWidth="1"/>
    <col min="8194" max="8194" width="42.28515625" style="137" customWidth="1"/>
    <col min="8195" max="8195" width="39.5703125" style="137" customWidth="1"/>
    <col min="8196" max="8196" width="37.140625" style="137" customWidth="1"/>
    <col min="8197" max="8197" width="18.28515625" style="137" customWidth="1"/>
    <col min="8198" max="8198" width="18.140625" style="137" customWidth="1"/>
    <col min="8199" max="8199" width="14.42578125" style="137" customWidth="1"/>
    <col min="8200" max="8200" width="10.85546875" style="137" customWidth="1"/>
    <col min="8201" max="8201" width="18.28515625" style="137" customWidth="1"/>
    <col min="8202" max="8202" width="16.42578125" style="137" bestFit="1" customWidth="1"/>
    <col min="8203" max="8203" width="16.140625" style="137" customWidth="1"/>
    <col min="8204" max="8448" width="11.42578125" style="137"/>
    <col min="8449" max="8449" width="29.5703125" style="137" customWidth="1"/>
    <col min="8450" max="8450" width="42.28515625" style="137" customWidth="1"/>
    <col min="8451" max="8451" width="39.5703125" style="137" customWidth="1"/>
    <col min="8452" max="8452" width="37.140625" style="137" customWidth="1"/>
    <col min="8453" max="8453" width="18.28515625" style="137" customWidth="1"/>
    <col min="8454" max="8454" width="18.140625" style="137" customWidth="1"/>
    <col min="8455" max="8455" width="14.42578125" style="137" customWidth="1"/>
    <col min="8456" max="8456" width="10.85546875" style="137" customWidth="1"/>
    <col min="8457" max="8457" width="18.28515625" style="137" customWidth="1"/>
    <col min="8458" max="8458" width="16.42578125" style="137" bestFit="1" customWidth="1"/>
    <col min="8459" max="8459" width="16.140625" style="137" customWidth="1"/>
    <col min="8460" max="8704" width="11.42578125" style="137"/>
    <col min="8705" max="8705" width="29.5703125" style="137" customWidth="1"/>
    <col min="8706" max="8706" width="42.28515625" style="137" customWidth="1"/>
    <col min="8707" max="8707" width="39.5703125" style="137" customWidth="1"/>
    <col min="8708" max="8708" width="37.140625" style="137" customWidth="1"/>
    <col min="8709" max="8709" width="18.28515625" style="137" customWidth="1"/>
    <col min="8710" max="8710" width="18.140625" style="137" customWidth="1"/>
    <col min="8711" max="8711" width="14.42578125" style="137" customWidth="1"/>
    <col min="8712" max="8712" width="10.85546875" style="137" customWidth="1"/>
    <col min="8713" max="8713" width="18.28515625" style="137" customWidth="1"/>
    <col min="8714" max="8714" width="16.42578125" style="137" bestFit="1" customWidth="1"/>
    <col min="8715" max="8715" width="16.140625" style="137" customWidth="1"/>
    <col min="8716" max="8960" width="11.42578125" style="137"/>
    <col min="8961" max="8961" width="29.5703125" style="137" customWidth="1"/>
    <col min="8962" max="8962" width="42.28515625" style="137" customWidth="1"/>
    <col min="8963" max="8963" width="39.5703125" style="137" customWidth="1"/>
    <col min="8964" max="8964" width="37.140625" style="137" customWidth="1"/>
    <col min="8965" max="8965" width="18.28515625" style="137" customWidth="1"/>
    <col min="8966" max="8966" width="18.140625" style="137" customWidth="1"/>
    <col min="8967" max="8967" width="14.42578125" style="137" customWidth="1"/>
    <col min="8968" max="8968" width="10.85546875" style="137" customWidth="1"/>
    <col min="8969" max="8969" width="18.28515625" style="137" customWidth="1"/>
    <col min="8970" max="8970" width="16.42578125" style="137" bestFit="1" customWidth="1"/>
    <col min="8971" max="8971" width="16.140625" style="137" customWidth="1"/>
    <col min="8972" max="9216" width="11.42578125" style="137"/>
    <col min="9217" max="9217" width="29.5703125" style="137" customWidth="1"/>
    <col min="9218" max="9218" width="42.28515625" style="137" customWidth="1"/>
    <col min="9219" max="9219" width="39.5703125" style="137" customWidth="1"/>
    <col min="9220" max="9220" width="37.140625" style="137" customWidth="1"/>
    <col min="9221" max="9221" width="18.28515625" style="137" customWidth="1"/>
    <col min="9222" max="9222" width="18.140625" style="137" customWidth="1"/>
    <col min="9223" max="9223" width="14.42578125" style="137" customWidth="1"/>
    <col min="9224" max="9224" width="10.85546875" style="137" customWidth="1"/>
    <col min="9225" max="9225" width="18.28515625" style="137" customWidth="1"/>
    <col min="9226" max="9226" width="16.42578125" style="137" bestFit="1" customWidth="1"/>
    <col min="9227" max="9227" width="16.140625" style="137" customWidth="1"/>
    <col min="9228" max="9472" width="11.42578125" style="137"/>
    <col min="9473" max="9473" width="29.5703125" style="137" customWidth="1"/>
    <col min="9474" max="9474" width="42.28515625" style="137" customWidth="1"/>
    <col min="9475" max="9475" width="39.5703125" style="137" customWidth="1"/>
    <col min="9476" max="9476" width="37.140625" style="137" customWidth="1"/>
    <col min="9477" max="9477" width="18.28515625" style="137" customWidth="1"/>
    <col min="9478" max="9478" width="18.140625" style="137" customWidth="1"/>
    <col min="9479" max="9479" width="14.42578125" style="137" customWidth="1"/>
    <col min="9480" max="9480" width="10.85546875" style="137" customWidth="1"/>
    <col min="9481" max="9481" width="18.28515625" style="137" customWidth="1"/>
    <col min="9482" max="9482" width="16.42578125" style="137" bestFit="1" customWidth="1"/>
    <col min="9483" max="9483" width="16.140625" style="137" customWidth="1"/>
    <col min="9484" max="9728" width="11.42578125" style="137"/>
    <col min="9729" max="9729" width="29.5703125" style="137" customWidth="1"/>
    <col min="9730" max="9730" width="42.28515625" style="137" customWidth="1"/>
    <col min="9731" max="9731" width="39.5703125" style="137" customWidth="1"/>
    <col min="9732" max="9732" width="37.140625" style="137" customWidth="1"/>
    <col min="9733" max="9733" width="18.28515625" style="137" customWidth="1"/>
    <col min="9734" max="9734" width="18.140625" style="137" customWidth="1"/>
    <col min="9735" max="9735" width="14.42578125" style="137" customWidth="1"/>
    <col min="9736" max="9736" width="10.85546875" style="137" customWidth="1"/>
    <col min="9737" max="9737" width="18.28515625" style="137" customWidth="1"/>
    <col min="9738" max="9738" width="16.42578125" style="137" bestFit="1" customWidth="1"/>
    <col min="9739" max="9739" width="16.140625" style="137" customWidth="1"/>
    <col min="9740" max="9984" width="11.42578125" style="137"/>
    <col min="9985" max="9985" width="29.5703125" style="137" customWidth="1"/>
    <col min="9986" max="9986" width="42.28515625" style="137" customWidth="1"/>
    <col min="9987" max="9987" width="39.5703125" style="137" customWidth="1"/>
    <col min="9988" max="9988" width="37.140625" style="137" customWidth="1"/>
    <col min="9989" max="9989" width="18.28515625" style="137" customWidth="1"/>
    <col min="9990" max="9990" width="18.140625" style="137" customWidth="1"/>
    <col min="9991" max="9991" width="14.42578125" style="137" customWidth="1"/>
    <col min="9992" max="9992" width="10.85546875" style="137" customWidth="1"/>
    <col min="9993" max="9993" width="18.28515625" style="137" customWidth="1"/>
    <col min="9994" max="9994" width="16.42578125" style="137" bestFit="1" customWidth="1"/>
    <col min="9995" max="9995" width="16.140625" style="137" customWidth="1"/>
    <col min="9996" max="10240" width="11.42578125" style="137"/>
    <col min="10241" max="10241" width="29.5703125" style="137" customWidth="1"/>
    <col min="10242" max="10242" width="42.28515625" style="137" customWidth="1"/>
    <col min="10243" max="10243" width="39.5703125" style="137" customWidth="1"/>
    <col min="10244" max="10244" width="37.140625" style="137" customWidth="1"/>
    <col min="10245" max="10245" width="18.28515625" style="137" customWidth="1"/>
    <col min="10246" max="10246" width="18.140625" style="137" customWidth="1"/>
    <col min="10247" max="10247" width="14.42578125" style="137" customWidth="1"/>
    <col min="10248" max="10248" width="10.85546875" style="137" customWidth="1"/>
    <col min="10249" max="10249" width="18.28515625" style="137" customWidth="1"/>
    <col min="10250" max="10250" width="16.42578125" style="137" bestFit="1" customWidth="1"/>
    <col min="10251" max="10251" width="16.140625" style="137" customWidth="1"/>
    <col min="10252" max="10496" width="11.42578125" style="137"/>
    <col min="10497" max="10497" width="29.5703125" style="137" customWidth="1"/>
    <col min="10498" max="10498" width="42.28515625" style="137" customWidth="1"/>
    <col min="10499" max="10499" width="39.5703125" style="137" customWidth="1"/>
    <col min="10500" max="10500" width="37.140625" style="137" customWidth="1"/>
    <col min="10501" max="10501" width="18.28515625" style="137" customWidth="1"/>
    <col min="10502" max="10502" width="18.140625" style="137" customWidth="1"/>
    <col min="10503" max="10503" width="14.42578125" style="137" customWidth="1"/>
    <col min="10504" max="10504" width="10.85546875" style="137" customWidth="1"/>
    <col min="10505" max="10505" width="18.28515625" style="137" customWidth="1"/>
    <col min="10506" max="10506" width="16.42578125" style="137" bestFit="1" customWidth="1"/>
    <col min="10507" max="10507" width="16.140625" style="137" customWidth="1"/>
    <col min="10508" max="10752" width="11.42578125" style="137"/>
    <col min="10753" max="10753" width="29.5703125" style="137" customWidth="1"/>
    <col min="10754" max="10754" width="42.28515625" style="137" customWidth="1"/>
    <col min="10755" max="10755" width="39.5703125" style="137" customWidth="1"/>
    <col min="10756" max="10756" width="37.140625" style="137" customWidth="1"/>
    <col min="10757" max="10757" width="18.28515625" style="137" customWidth="1"/>
    <col min="10758" max="10758" width="18.140625" style="137" customWidth="1"/>
    <col min="10759" max="10759" width="14.42578125" style="137" customWidth="1"/>
    <col min="10760" max="10760" width="10.85546875" style="137" customWidth="1"/>
    <col min="10761" max="10761" width="18.28515625" style="137" customWidth="1"/>
    <col min="10762" max="10762" width="16.42578125" style="137" bestFit="1" customWidth="1"/>
    <col min="10763" max="10763" width="16.140625" style="137" customWidth="1"/>
    <col min="10764" max="11008" width="11.42578125" style="137"/>
    <col min="11009" max="11009" width="29.5703125" style="137" customWidth="1"/>
    <col min="11010" max="11010" width="42.28515625" style="137" customWidth="1"/>
    <col min="11011" max="11011" width="39.5703125" style="137" customWidth="1"/>
    <col min="11012" max="11012" width="37.140625" style="137" customWidth="1"/>
    <col min="11013" max="11013" width="18.28515625" style="137" customWidth="1"/>
    <col min="11014" max="11014" width="18.140625" style="137" customWidth="1"/>
    <col min="11015" max="11015" width="14.42578125" style="137" customWidth="1"/>
    <col min="11016" max="11016" width="10.85546875" style="137" customWidth="1"/>
    <col min="11017" max="11017" width="18.28515625" style="137" customWidth="1"/>
    <col min="11018" max="11018" width="16.42578125" style="137" bestFit="1" customWidth="1"/>
    <col min="11019" max="11019" width="16.140625" style="137" customWidth="1"/>
    <col min="11020" max="11264" width="11.42578125" style="137"/>
    <col min="11265" max="11265" width="29.5703125" style="137" customWidth="1"/>
    <col min="11266" max="11266" width="42.28515625" style="137" customWidth="1"/>
    <col min="11267" max="11267" width="39.5703125" style="137" customWidth="1"/>
    <col min="11268" max="11268" width="37.140625" style="137" customWidth="1"/>
    <col min="11269" max="11269" width="18.28515625" style="137" customWidth="1"/>
    <col min="11270" max="11270" width="18.140625" style="137" customWidth="1"/>
    <col min="11271" max="11271" width="14.42578125" style="137" customWidth="1"/>
    <col min="11272" max="11272" width="10.85546875" style="137" customWidth="1"/>
    <col min="11273" max="11273" width="18.28515625" style="137" customWidth="1"/>
    <col min="11274" max="11274" width="16.42578125" style="137" bestFit="1" customWidth="1"/>
    <col min="11275" max="11275" width="16.140625" style="137" customWidth="1"/>
    <col min="11276" max="11520" width="11.42578125" style="137"/>
    <col min="11521" max="11521" width="29.5703125" style="137" customWidth="1"/>
    <col min="11522" max="11522" width="42.28515625" style="137" customWidth="1"/>
    <col min="11523" max="11523" width="39.5703125" style="137" customWidth="1"/>
    <col min="11524" max="11524" width="37.140625" style="137" customWidth="1"/>
    <col min="11525" max="11525" width="18.28515625" style="137" customWidth="1"/>
    <col min="11526" max="11526" width="18.140625" style="137" customWidth="1"/>
    <col min="11527" max="11527" width="14.42578125" style="137" customWidth="1"/>
    <col min="11528" max="11528" width="10.85546875" style="137" customWidth="1"/>
    <col min="11529" max="11529" width="18.28515625" style="137" customWidth="1"/>
    <col min="11530" max="11530" width="16.42578125" style="137" bestFit="1" customWidth="1"/>
    <col min="11531" max="11531" width="16.140625" style="137" customWidth="1"/>
    <col min="11532" max="11776" width="11.42578125" style="137"/>
    <col min="11777" max="11777" width="29.5703125" style="137" customWidth="1"/>
    <col min="11778" max="11778" width="42.28515625" style="137" customWidth="1"/>
    <col min="11779" max="11779" width="39.5703125" style="137" customWidth="1"/>
    <col min="11780" max="11780" width="37.140625" style="137" customWidth="1"/>
    <col min="11781" max="11781" width="18.28515625" style="137" customWidth="1"/>
    <col min="11782" max="11782" width="18.140625" style="137" customWidth="1"/>
    <col min="11783" max="11783" width="14.42578125" style="137" customWidth="1"/>
    <col min="11784" max="11784" width="10.85546875" style="137" customWidth="1"/>
    <col min="11785" max="11785" width="18.28515625" style="137" customWidth="1"/>
    <col min="11786" max="11786" width="16.42578125" style="137" bestFit="1" customWidth="1"/>
    <col min="11787" max="11787" width="16.140625" style="137" customWidth="1"/>
    <col min="11788" max="12032" width="11.42578125" style="137"/>
    <col min="12033" max="12033" width="29.5703125" style="137" customWidth="1"/>
    <col min="12034" max="12034" width="42.28515625" style="137" customWidth="1"/>
    <col min="12035" max="12035" width="39.5703125" style="137" customWidth="1"/>
    <col min="12036" max="12036" width="37.140625" style="137" customWidth="1"/>
    <col min="12037" max="12037" width="18.28515625" style="137" customWidth="1"/>
    <col min="12038" max="12038" width="18.140625" style="137" customWidth="1"/>
    <col min="12039" max="12039" width="14.42578125" style="137" customWidth="1"/>
    <col min="12040" max="12040" width="10.85546875" style="137" customWidth="1"/>
    <col min="12041" max="12041" width="18.28515625" style="137" customWidth="1"/>
    <col min="12042" max="12042" width="16.42578125" style="137" bestFit="1" customWidth="1"/>
    <col min="12043" max="12043" width="16.140625" style="137" customWidth="1"/>
    <col min="12044" max="12288" width="11.42578125" style="137"/>
    <col min="12289" max="12289" width="29.5703125" style="137" customWidth="1"/>
    <col min="12290" max="12290" width="42.28515625" style="137" customWidth="1"/>
    <col min="12291" max="12291" width="39.5703125" style="137" customWidth="1"/>
    <col min="12292" max="12292" width="37.140625" style="137" customWidth="1"/>
    <col min="12293" max="12293" width="18.28515625" style="137" customWidth="1"/>
    <col min="12294" max="12294" width="18.140625" style="137" customWidth="1"/>
    <col min="12295" max="12295" width="14.42578125" style="137" customWidth="1"/>
    <col min="12296" max="12296" width="10.85546875" style="137" customWidth="1"/>
    <col min="12297" max="12297" width="18.28515625" style="137" customWidth="1"/>
    <col min="12298" max="12298" width="16.42578125" style="137" bestFit="1" customWidth="1"/>
    <col min="12299" max="12299" width="16.140625" style="137" customWidth="1"/>
    <col min="12300" max="12544" width="11.42578125" style="137"/>
    <col min="12545" max="12545" width="29.5703125" style="137" customWidth="1"/>
    <col min="12546" max="12546" width="42.28515625" style="137" customWidth="1"/>
    <col min="12547" max="12547" width="39.5703125" style="137" customWidth="1"/>
    <col min="12548" max="12548" width="37.140625" style="137" customWidth="1"/>
    <col min="12549" max="12549" width="18.28515625" style="137" customWidth="1"/>
    <col min="12550" max="12550" width="18.140625" style="137" customWidth="1"/>
    <col min="12551" max="12551" width="14.42578125" style="137" customWidth="1"/>
    <col min="12552" max="12552" width="10.85546875" style="137" customWidth="1"/>
    <col min="12553" max="12553" width="18.28515625" style="137" customWidth="1"/>
    <col min="12554" max="12554" width="16.42578125" style="137" bestFit="1" customWidth="1"/>
    <col min="12555" max="12555" width="16.140625" style="137" customWidth="1"/>
    <col min="12556" max="12800" width="11.42578125" style="137"/>
    <col min="12801" max="12801" width="29.5703125" style="137" customWidth="1"/>
    <col min="12802" max="12802" width="42.28515625" style="137" customWidth="1"/>
    <col min="12803" max="12803" width="39.5703125" style="137" customWidth="1"/>
    <col min="12804" max="12804" width="37.140625" style="137" customWidth="1"/>
    <col min="12805" max="12805" width="18.28515625" style="137" customWidth="1"/>
    <col min="12806" max="12806" width="18.140625" style="137" customWidth="1"/>
    <col min="12807" max="12807" width="14.42578125" style="137" customWidth="1"/>
    <col min="12808" max="12808" width="10.85546875" style="137" customWidth="1"/>
    <col min="12809" max="12809" width="18.28515625" style="137" customWidth="1"/>
    <col min="12810" max="12810" width="16.42578125" style="137" bestFit="1" customWidth="1"/>
    <col min="12811" max="12811" width="16.140625" style="137" customWidth="1"/>
    <col min="12812" max="13056" width="11.42578125" style="137"/>
    <col min="13057" max="13057" width="29.5703125" style="137" customWidth="1"/>
    <col min="13058" max="13058" width="42.28515625" style="137" customWidth="1"/>
    <col min="13059" max="13059" width="39.5703125" style="137" customWidth="1"/>
    <col min="13060" max="13060" width="37.140625" style="137" customWidth="1"/>
    <col min="13061" max="13061" width="18.28515625" style="137" customWidth="1"/>
    <col min="13062" max="13062" width="18.140625" style="137" customWidth="1"/>
    <col min="13063" max="13063" width="14.42578125" style="137" customWidth="1"/>
    <col min="13064" max="13064" width="10.85546875" style="137" customWidth="1"/>
    <col min="13065" max="13065" width="18.28515625" style="137" customWidth="1"/>
    <col min="13066" max="13066" width="16.42578125" style="137" bestFit="1" customWidth="1"/>
    <col min="13067" max="13067" width="16.140625" style="137" customWidth="1"/>
    <col min="13068" max="13312" width="11.42578125" style="137"/>
    <col min="13313" max="13313" width="29.5703125" style="137" customWidth="1"/>
    <col min="13314" max="13314" width="42.28515625" style="137" customWidth="1"/>
    <col min="13315" max="13315" width="39.5703125" style="137" customWidth="1"/>
    <col min="13316" max="13316" width="37.140625" style="137" customWidth="1"/>
    <col min="13317" max="13317" width="18.28515625" style="137" customWidth="1"/>
    <col min="13318" max="13318" width="18.140625" style="137" customWidth="1"/>
    <col min="13319" max="13319" width="14.42578125" style="137" customWidth="1"/>
    <col min="13320" max="13320" width="10.85546875" style="137" customWidth="1"/>
    <col min="13321" max="13321" width="18.28515625" style="137" customWidth="1"/>
    <col min="13322" max="13322" width="16.42578125" style="137" bestFit="1" customWidth="1"/>
    <col min="13323" max="13323" width="16.140625" style="137" customWidth="1"/>
    <col min="13324" max="13568" width="11.42578125" style="137"/>
    <col min="13569" max="13569" width="29.5703125" style="137" customWidth="1"/>
    <col min="13570" max="13570" width="42.28515625" style="137" customWidth="1"/>
    <col min="13571" max="13571" width="39.5703125" style="137" customWidth="1"/>
    <col min="13572" max="13572" width="37.140625" style="137" customWidth="1"/>
    <col min="13573" max="13573" width="18.28515625" style="137" customWidth="1"/>
    <col min="13574" max="13574" width="18.140625" style="137" customWidth="1"/>
    <col min="13575" max="13575" width="14.42578125" style="137" customWidth="1"/>
    <col min="13576" max="13576" width="10.85546875" style="137" customWidth="1"/>
    <col min="13577" max="13577" width="18.28515625" style="137" customWidth="1"/>
    <col min="13578" max="13578" width="16.42578125" style="137" bestFit="1" customWidth="1"/>
    <col min="13579" max="13579" width="16.140625" style="137" customWidth="1"/>
    <col min="13580" max="13824" width="11.42578125" style="137"/>
    <col min="13825" max="13825" width="29.5703125" style="137" customWidth="1"/>
    <col min="13826" max="13826" width="42.28515625" style="137" customWidth="1"/>
    <col min="13827" max="13827" width="39.5703125" style="137" customWidth="1"/>
    <col min="13828" max="13828" width="37.140625" style="137" customWidth="1"/>
    <col min="13829" max="13829" width="18.28515625" style="137" customWidth="1"/>
    <col min="13830" max="13830" width="18.140625" style="137" customWidth="1"/>
    <col min="13831" max="13831" width="14.42578125" style="137" customWidth="1"/>
    <col min="13832" max="13832" width="10.85546875" style="137" customWidth="1"/>
    <col min="13833" max="13833" width="18.28515625" style="137" customWidth="1"/>
    <col min="13834" max="13834" width="16.42578125" style="137" bestFit="1" customWidth="1"/>
    <col min="13835" max="13835" width="16.140625" style="137" customWidth="1"/>
    <col min="13836" max="14080" width="11.42578125" style="137"/>
    <col min="14081" max="14081" width="29.5703125" style="137" customWidth="1"/>
    <col min="14082" max="14082" width="42.28515625" style="137" customWidth="1"/>
    <col min="14083" max="14083" width="39.5703125" style="137" customWidth="1"/>
    <col min="14084" max="14084" width="37.140625" style="137" customWidth="1"/>
    <col min="14085" max="14085" width="18.28515625" style="137" customWidth="1"/>
    <col min="14086" max="14086" width="18.140625" style="137" customWidth="1"/>
    <col min="14087" max="14087" width="14.42578125" style="137" customWidth="1"/>
    <col min="14088" max="14088" width="10.85546875" style="137" customWidth="1"/>
    <col min="14089" max="14089" width="18.28515625" style="137" customWidth="1"/>
    <col min="14090" max="14090" width="16.42578125" style="137" bestFit="1" customWidth="1"/>
    <col min="14091" max="14091" width="16.140625" style="137" customWidth="1"/>
    <col min="14092" max="14336" width="11.42578125" style="137"/>
    <col min="14337" max="14337" width="29.5703125" style="137" customWidth="1"/>
    <col min="14338" max="14338" width="42.28515625" style="137" customWidth="1"/>
    <col min="14339" max="14339" width="39.5703125" style="137" customWidth="1"/>
    <col min="14340" max="14340" width="37.140625" style="137" customWidth="1"/>
    <col min="14341" max="14341" width="18.28515625" style="137" customWidth="1"/>
    <col min="14342" max="14342" width="18.140625" style="137" customWidth="1"/>
    <col min="14343" max="14343" width="14.42578125" style="137" customWidth="1"/>
    <col min="14344" max="14344" width="10.85546875" style="137" customWidth="1"/>
    <col min="14345" max="14345" width="18.28515625" style="137" customWidth="1"/>
    <col min="14346" max="14346" width="16.42578125" style="137" bestFit="1" customWidth="1"/>
    <col min="14347" max="14347" width="16.140625" style="137" customWidth="1"/>
    <col min="14348" max="14592" width="11.42578125" style="137"/>
    <col min="14593" max="14593" width="29.5703125" style="137" customWidth="1"/>
    <col min="14594" max="14594" width="42.28515625" style="137" customWidth="1"/>
    <col min="14595" max="14595" width="39.5703125" style="137" customWidth="1"/>
    <col min="14596" max="14596" width="37.140625" style="137" customWidth="1"/>
    <col min="14597" max="14597" width="18.28515625" style="137" customWidth="1"/>
    <col min="14598" max="14598" width="18.140625" style="137" customWidth="1"/>
    <col min="14599" max="14599" width="14.42578125" style="137" customWidth="1"/>
    <col min="14600" max="14600" width="10.85546875" style="137" customWidth="1"/>
    <col min="14601" max="14601" width="18.28515625" style="137" customWidth="1"/>
    <col min="14602" max="14602" width="16.42578125" style="137" bestFit="1" customWidth="1"/>
    <col min="14603" max="14603" width="16.140625" style="137" customWidth="1"/>
    <col min="14604" max="14848" width="11.42578125" style="137"/>
    <col min="14849" max="14849" width="29.5703125" style="137" customWidth="1"/>
    <col min="14850" max="14850" width="42.28515625" style="137" customWidth="1"/>
    <col min="14851" max="14851" width="39.5703125" style="137" customWidth="1"/>
    <col min="14852" max="14852" width="37.140625" style="137" customWidth="1"/>
    <col min="14853" max="14853" width="18.28515625" style="137" customWidth="1"/>
    <col min="14854" max="14854" width="18.140625" style="137" customWidth="1"/>
    <col min="14855" max="14855" width="14.42578125" style="137" customWidth="1"/>
    <col min="14856" max="14856" width="10.85546875" style="137" customWidth="1"/>
    <col min="14857" max="14857" width="18.28515625" style="137" customWidth="1"/>
    <col min="14858" max="14858" width="16.42578125" style="137" bestFit="1" customWidth="1"/>
    <col min="14859" max="14859" width="16.140625" style="137" customWidth="1"/>
    <col min="14860" max="15104" width="11.42578125" style="137"/>
    <col min="15105" max="15105" width="29.5703125" style="137" customWidth="1"/>
    <col min="15106" max="15106" width="42.28515625" style="137" customWidth="1"/>
    <col min="15107" max="15107" width="39.5703125" style="137" customWidth="1"/>
    <col min="15108" max="15108" width="37.140625" style="137" customWidth="1"/>
    <col min="15109" max="15109" width="18.28515625" style="137" customWidth="1"/>
    <col min="15110" max="15110" width="18.140625" style="137" customWidth="1"/>
    <col min="15111" max="15111" width="14.42578125" style="137" customWidth="1"/>
    <col min="15112" max="15112" width="10.85546875" style="137" customWidth="1"/>
    <col min="15113" max="15113" width="18.28515625" style="137" customWidth="1"/>
    <col min="15114" max="15114" width="16.42578125" style="137" bestFit="1" customWidth="1"/>
    <col min="15115" max="15115" width="16.140625" style="137" customWidth="1"/>
    <col min="15116" max="15360" width="11.42578125" style="137"/>
    <col min="15361" max="15361" width="29.5703125" style="137" customWidth="1"/>
    <col min="15362" max="15362" width="42.28515625" style="137" customWidth="1"/>
    <col min="15363" max="15363" width="39.5703125" style="137" customWidth="1"/>
    <col min="15364" max="15364" width="37.140625" style="137" customWidth="1"/>
    <col min="15365" max="15365" width="18.28515625" style="137" customWidth="1"/>
    <col min="15366" max="15366" width="18.140625" style="137" customWidth="1"/>
    <col min="15367" max="15367" width="14.42578125" style="137" customWidth="1"/>
    <col min="15368" max="15368" width="10.85546875" style="137" customWidth="1"/>
    <col min="15369" max="15369" width="18.28515625" style="137" customWidth="1"/>
    <col min="15370" max="15370" width="16.42578125" style="137" bestFit="1" customWidth="1"/>
    <col min="15371" max="15371" width="16.140625" style="137" customWidth="1"/>
    <col min="15372" max="15616" width="11.42578125" style="137"/>
    <col min="15617" max="15617" width="29.5703125" style="137" customWidth="1"/>
    <col min="15618" max="15618" width="42.28515625" style="137" customWidth="1"/>
    <col min="15619" max="15619" width="39.5703125" style="137" customWidth="1"/>
    <col min="15620" max="15620" width="37.140625" style="137" customWidth="1"/>
    <col min="15621" max="15621" width="18.28515625" style="137" customWidth="1"/>
    <col min="15622" max="15622" width="18.140625" style="137" customWidth="1"/>
    <col min="15623" max="15623" width="14.42578125" style="137" customWidth="1"/>
    <col min="15624" max="15624" width="10.85546875" style="137" customWidth="1"/>
    <col min="15625" max="15625" width="18.28515625" style="137" customWidth="1"/>
    <col min="15626" max="15626" width="16.42578125" style="137" bestFit="1" customWidth="1"/>
    <col min="15627" max="15627" width="16.140625" style="137" customWidth="1"/>
    <col min="15628" max="15872" width="11.42578125" style="137"/>
    <col min="15873" max="15873" width="29.5703125" style="137" customWidth="1"/>
    <col min="15874" max="15874" width="42.28515625" style="137" customWidth="1"/>
    <col min="15875" max="15875" width="39.5703125" style="137" customWidth="1"/>
    <col min="15876" max="15876" width="37.140625" style="137" customWidth="1"/>
    <col min="15877" max="15877" width="18.28515625" style="137" customWidth="1"/>
    <col min="15878" max="15878" width="18.140625" style="137" customWidth="1"/>
    <col min="15879" max="15879" width="14.42578125" style="137" customWidth="1"/>
    <col min="15880" max="15880" width="10.85546875" style="137" customWidth="1"/>
    <col min="15881" max="15881" width="18.28515625" style="137" customWidth="1"/>
    <col min="15882" max="15882" width="16.42578125" style="137" bestFit="1" customWidth="1"/>
    <col min="15883" max="15883" width="16.140625" style="137" customWidth="1"/>
    <col min="15884" max="16128" width="11.42578125" style="137"/>
    <col min="16129" max="16129" width="29.5703125" style="137" customWidth="1"/>
    <col min="16130" max="16130" width="42.28515625" style="137" customWidth="1"/>
    <col min="16131" max="16131" width="39.5703125" style="137" customWidth="1"/>
    <col min="16132" max="16132" width="37.140625" style="137" customWidth="1"/>
    <col min="16133" max="16133" width="18.28515625" style="137" customWidth="1"/>
    <col min="16134" max="16134" width="18.140625" style="137" customWidth="1"/>
    <col min="16135" max="16135" width="14.42578125" style="137" customWidth="1"/>
    <col min="16136" max="16136" width="10.85546875" style="137" customWidth="1"/>
    <col min="16137" max="16137" width="18.28515625" style="137" customWidth="1"/>
    <col min="16138" max="16138" width="16.42578125" style="137" bestFit="1" customWidth="1"/>
    <col min="16139" max="16139" width="16.140625" style="137" customWidth="1"/>
    <col min="16140" max="16384" width="11.42578125" style="137"/>
  </cols>
  <sheetData>
    <row r="5" spans="1:10" ht="26.25" customHeight="1" x14ac:dyDescent="0.35">
      <c r="B5" s="136"/>
      <c r="C5" s="136"/>
    </row>
    <row r="6" spans="1:10" x14ac:dyDescent="0.35">
      <c r="B6" s="138"/>
      <c r="C6" s="136"/>
      <c r="D6" s="138"/>
      <c r="E6" s="138"/>
      <c r="F6" s="138"/>
      <c r="G6" s="138"/>
      <c r="H6" s="138"/>
      <c r="I6" s="138"/>
      <c r="J6" s="138"/>
    </row>
    <row r="7" spans="1:10" x14ac:dyDescent="0.35">
      <c r="A7" s="224" t="s">
        <v>0</v>
      </c>
      <c r="B7" s="224"/>
      <c r="C7" s="224"/>
      <c r="D7" s="224"/>
      <c r="E7" s="224"/>
      <c r="F7" s="224"/>
      <c r="G7" s="224"/>
      <c r="H7" s="224"/>
      <c r="I7" s="224"/>
      <c r="J7" s="224"/>
    </row>
    <row r="8" spans="1:10" x14ac:dyDescent="0.35">
      <c r="A8" s="224" t="s">
        <v>1</v>
      </c>
      <c r="B8" s="224"/>
      <c r="C8" s="224"/>
      <c r="D8" s="224"/>
      <c r="E8" s="224"/>
      <c r="F8" s="224"/>
      <c r="G8" s="224"/>
      <c r="H8" s="224"/>
      <c r="I8" s="224"/>
      <c r="J8" s="224"/>
    </row>
    <row r="9" spans="1:10" x14ac:dyDescent="0.35">
      <c r="A9" s="227">
        <v>45473</v>
      </c>
      <c r="B9" s="227"/>
      <c r="C9" s="227"/>
      <c r="D9" s="227"/>
      <c r="E9" s="227"/>
      <c r="F9" s="227"/>
      <c r="G9" s="227"/>
      <c r="H9" s="227"/>
      <c r="I9" s="227"/>
      <c r="J9" s="227"/>
    </row>
    <row r="10" spans="1:10" x14ac:dyDescent="0.35">
      <c r="A10" s="227" t="s">
        <v>2</v>
      </c>
      <c r="B10" s="227"/>
      <c r="C10" s="227"/>
      <c r="D10" s="227"/>
      <c r="E10" s="227"/>
      <c r="F10" s="227"/>
      <c r="G10" s="227"/>
      <c r="H10" s="227"/>
      <c r="I10" s="227"/>
      <c r="J10" s="227"/>
    </row>
    <row r="12" spans="1:10" s="136" customFormat="1" ht="35.25" customHeight="1" x14ac:dyDescent="0.35">
      <c r="A12" s="139" t="s">
        <v>3</v>
      </c>
      <c r="B12" s="139" t="s">
        <v>4</v>
      </c>
      <c r="C12" s="139" t="s">
        <v>5</v>
      </c>
      <c r="D12" s="139" t="s">
        <v>6</v>
      </c>
      <c r="E12" s="139" t="s">
        <v>7</v>
      </c>
      <c r="F12" s="139" t="s">
        <v>8</v>
      </c>
      <c r="G12" s="139" t="s">
        <v>9</v>
      </c>
      <c r="H12" s="139" t="s">
        <v>10</v>
      </c>
      <c r="I12" s="139" t="s">
        <v>11</v>
      </c>
      <c r="J12" s="139" t="s">
        <v>12</v>
      </c>
    </row>
    <row r="13" spans="1:10" s="136" customFormat="1" ht="35.25" customHeight="1" x14ac:dyDescent="0.35">
      <c r="A13" s="140" t="s">
        <v>13</v>
      </c>
      <c r="B13" s="141" t="s">
        <v>14</v>
      </c>
      <c r="C13" s="142" t="s">
        <v>15</v>
      </c>
      <c r="D13" s="141" t="s">
        <v>16</v>
      </c>
      <c r="E13" s="143">
        <v>42615</v>
      </c>
      <c r="F13" s="144">
        <v>399998.76</v>
      </c>
      <c r="G13" s="145">
        <v>46387</v>
      </c>
      <c r="H13" s="146">
        <v>0</v>
      </c>
      <c r="I13" s="147">
        <f t="shared" ref="I13:I71" si="0">F13-H13</f>
        <v>399998.76</v>
      </c>
      <c r="J13" s="148" t="s">
        <v>17</v>
      </c>
    </row>
    <row r="14" spans="1:10" s="155" customFormat="1" ht="21" customHeight="1" x14ac:dyDescent="0.25">
      <c r="A14" s="140" t="s">
        <v>18</v>
      </c>
      <c r="B14" s="149" t="s">
        <v>19</v>
      </c>
      <c r="C14" s="150" t="s">
        <v>15</v>
      </c>
      <c r="D14" s="149" t="s">
        <v>20</v>
      </c>
      <c r="E14" s="151">
        <v>41663</v>
      </c>
      <c r="F14" s="152">
        <v>1770</v>
      </c>
      <c r="G14" s="153">
        <v>42004</v>
      </c>
      <c r="H14" s="154">
        <v>0</v>
      </c>
      <c r="I14" s="147">
        <f t="shared" si="0"/>
        <v>1770</v>
      </c>
      <c r="J14" s="148" t="s">
        <v>17</v>
      </c>
    </row>
    <row r="15" spans="1:10" s="155" customFormat="1" ht="21" customHeight="1" x14ac:dyDescent="0.25">
      <c r="A15" s="140" t="s">
        <v>21</v>
      </c>
      <c r="B15" s="156" t="s">
        <v>22</v>
      </c>
      <c r="C15" s="150" t="s">
        <v>23</v>
      </c>
      <c r="D15" s="149" t="s">
        <v>24</v>
      </c>
      <c r="E15" s="151">
        <v>41759</v>
      </c>
      <c r="F15" s="152">
        <v>11294</v>
      </c>
      <c r="G15" s="153">
        <v>42004</v>
      </c>
      <c r="H15" s="154">
        <v>0</v>
      </c>
      <c r="I15" s="147">
        <f t="shared" si="0"/>
        <v>11294</v>
      </c>
      <c r="J15" s="148" t="s">
        <v>17</v>
      </c>
    </row>
    <row r="16" spans="1:10" s="155" customFormat="1" ht="21" customHeight="1" x14ac:dyDescent="0.25">
      <c r="A16" s="140" t="s">
        <v>25</v>
      </c>
      <c r="B16" s="156" t="s">
        <v>22</v>
      </c>
      <c r="C16" s="150" t="s">
        <v>23</v>
      </c>
      <c r="D16" s="149" t="s">
        <v>26</v>
      </c>
      <c r="E16" s="151">
        <v>41851</v>
      </c>
      <c r="F16" s="152">
        <v>15679.3</v>
      </c>
      <c r="G16" s="153">
        <v>42004</v>
      </c>
      <c r="H16" s="154">
        <v>0</v>
      </c>
      <c r="I16" s="147">
        <f t="shared" si="0"/>
        <v>15679.3</v>
      </c>
      <c r="J16" s="148" t="s">
        <v>17</v>
      </c>
    </row>
    <row r="17" spans="1:10" s="155" customFormat="1" ht="21" customHeight="1" x14ac:dyDescent="0.25">
      <c r="A17" s="140" t="s">
        <v>25</v>
      </c>
      <c r="B17" s="156" t="s">
        <v>22</v>
      </c>
      <c r="C17" s="150" t="s">
        <v>23</v>
      </c>
      <c r="D17" s="149" t="s">
        <v>27</v>
      </c>
      <c r="E17" s="151">
        <v>41944</v>
      </c>
      <c r="F17" s="152">
        <v>16241.04</v>
      </c>
      <c r="G17" s="153">
        <v>42004</v>
      </c>
      <c r="H17" s="154">
        <v>0</v>
      </c>
      <c r="I17" s="147">
        <f t="shared" si="0"/>
        <v>16241.04</v>
      </c>
      <c r="J17" s="148" t="s">
        <v>17</v>
      </c>
    </row>
    <row r="18" spans="1:10" s="155" customFormat="1" ht="21" customHeight="1" x14ac:dyDescent="0.25">
      <c r="A18" s="140" t="s">
        <v>21</v>
      </c>
      <c r="B18" s="156" t="s">
        <v>22</v>
      </c>
      <c r="C18" s="150" t="s">
        <v>23</v>
      </c>
      <c r="D18" s="149" t="s">
        <v>28</v>
      </c>
      <c r="E18" s="151">
        <v>42035</v>
      </c>
      <c r="F18" s="152">
        <v>9023.2999999999993</v>
      </c>
      <c r="G18" s="153">
        <v>42369</v>
      </c>
      <c r="H18" s="154">
        <v>0</v>
      </c>
      <c r="I18" s="147">
        <f t="shared" si="0"/>
        <v>9023.2999999999993</v>
      </c>
      <c r="J18" s="148" t="s">
        <v>17</v>
      </c>
    </row>
    <row r="19" spans="1:10" s="155" customFormat="1" ht="21" customHeight="1" x14ac:dyDescent="0.25">
      <c r="A19" s="140" t="s">
        <v>18</v>
      </c>
      <c r="B19" s="149" t="s">
        <v>19</v>
      </c>
      <c r="C19" s="150" t="s">
        <v>15</v>
      </c>
      <c r="D19" s="149" t="s">
        <v>29</v>
      </c>
      <c r="E19" s="151">
        <v>42051</v>
      </c>
      <c r="F19" s="152">
        <v>10030</v>
      </c>
      <c r="G19" s="153">
        <v>42369</v>
      </c>
      <c r="H19" s="154">
        <v>0</v>
      </c>
      <c r="I19" s="147">
        <f t="shared" si="0"/>
        <v>10030</v>
      </c>
      <c r="J19" s="148" t="s">
        <v>17</v>
      </c>
    </row>
    <row r="20" spans="1:10" s="155" customFormat="1" ht="21" customHeight="1" x14ac:dyDescent="0.25">
      <c r="A20" s="140" t="s">
        <v>18</v>
      </c>
      <c r="B20" s="149" t="s">
        <v>19</v>
      </c>
      <c r="C20" s="150" t="s">
        <v>15</v>
      </c>
      <c r="D20" s="149" t="s">
        <v>30</v>
      </c>
      <c r="E20" s="151">
        <v>42055</v>
      </c>
      <c r="F20" s="152">
        <v>47790</v>
      </c>
      <c r="G20" s="153">
        <v>42369</v>
      </c>
      <c r="H20" s="154">
        <v>0</v>
      </c>
      <c r="I20" s="147">
        <f t="shared" si="0"/>
        <v>47790</v>
      </c>
      <c r="J20" s="148" t="s">
        <v>17</v>
      </c>
    </row>
    <row r="21" spans="1:10" s="155" customFormat="1" ht="21" customHeight="1" x14ac:dyDescent="0.25">
      <c r="A21" s="140" t="s">
        <v>18</v>
      </c>
      <c r="B21" s="149" t="s">
        <v>19</v>
      </c>
      <c r="C21" s="150" t="s">
        <v>15</v>
      </c>
      <c r="D21" s="149" t="s">
        <v>31</v>
      </c>
      <c r="E21" s="151">
        <v>42055</v>
      </c>
      <c r="F21" s="152">
        <v>24780</v>
      </c>
      <c r="G21" s="153">
        <v>42369</v>
      </c>
      <c r="H21" s="154">
        <v>0</v>
      </c>
      <c r="I21" s="147">
        <f t="shared" si="0"/>
        <v>24780</v>
      </c>
      <c r="J21" s="148" t="s">
        <v>17</v>
      </c>
    </row>
    <row r="22" spans="1:10" s="155" customFormat="1" ht="21" customHeight="1" x14ac:dyDescent="0.25">
      <c r="A22" s="140" t="s">
        <v>18</v>
      </c>
      <c r="B22" s="149" t="s">
        <v>19</v>
      </c>
      <c r="C22" s="150" t="s">
        <v>15</v>
      </c>
      <c r="D22" s="149" t="s">
        <v>32</v>
      </c>
      <c r="E22" s="151">
        <v>42055</v>
      </c>
      <c r="F22" s="152">
        <v>58292</v>
      </c>
      <c r="G22" s="153">
        <v>42369</v>
      </c>
      <c r="H22" s="154">
        <v>0</v>
      </c>
      <c r="I22" s="147">
        <f t="shared" si="0"/>
        <v>58292</v>
      </c>
      <c r="J22" s="148" t="s">
        <v>17</v>
      </c>
    </row>
    <row r="23" spans="1:10" s="155" customFormat="1" ht="21" customHeight="1" x14ac:dyDescent="0.25">
      <c r="A23" s="140" t="s">
        <v>33</v>
      </c>
      <c r="B23" s="149" t="s">
        <v>34</v>
      </c>
      <c r="C23" s="150" t="s">
        <v>35</v>
      </c>
      <c r="D23" s="149" t="s">
        <v>36</v>
      </c>
      <c r="E23" s="151">
        <v>42060</v>
      </c>
      <c r="F23" s="152">
        <v>24242.39</v>
      </c>
      <c r="G23" s="153">
        <v>42369</v>
      </c>
      <c r="H23" s="154">
        <v>0</v>
      </c>
      <c r="I23" s="147">
        <f t="shared" si="0"/>
        <v>24242.39</v>
      </c>
      <c r="J23" s="148" t="s">
        <v>17</v>
      </c>
    </row>
    <row r="24" spans="1:10" s="155" customFormat="1" ht="21" customHeight="1" x14ac:dyDescent="0.25">
      <c r="A24" s="140" t="s">
        <v>25</v>
      </c>
      <c r="B24" s="156" t="s">
        <v>22</v>
      </c>
      <c r="C24" s="150" t="s">
        <v>23</v>
      </c>
      <c r="D24" s="149" t="s">
        <v>37</v>
      </c>
      <c r="E24" s="151">
        <v>42063</v>
      </c>
      <c r="F24" s="152">
        <v>9780</v>
      </c>
      <c r="G24" s="153">
        <v>42369</v>
      </c>
      <c r="H24" s="154">
        <v>0</v>
      </c>
      <c r="I24" s="147">
        <f t="shared" si="0"/>
        <v>9780</v>
      </c>
      <c r="J24" s="148" t="s">
        <v>17</v>
      </c>
    </row>
    <row r="25" spans="1:10" s="155" customFormat="1" ht="21" customHeight="1" x14ac:dyDescent="0.25">
      <c r="A25" s="140" t="s">
        <v>38</v>
      </c>
      <c r="B25" s="149" t="s">
        <v>39</v>
      </c>
      <c r="C25" s="150" t="s">
        <v>35</v>
      </c>
      <c r="D25" s="149" t="s">
        <v>40</v>
      </c>
      <c r="E25" s="151">
        <v>42068</v>
      </c>
      <c r="F25" s="152">
        <v>1600</v>
      </c>
      <c r="G25" s="153">
        <v>42369</v>
      </c>
      <c r="H25" s="154">
        <v>0</v>
      </c>
      <c r="I25" s="147">
        <f t="shared" si="0"/>
        <v>1600</v>
      </c>
      <c r="J25" s="148" t="s">
        <v>17</v>
      </c>
    </row>
    <row r="26" spans="1:10" s="155" customFormat="1" ht="21" customHeight="1" x14ac:dyDescent="0.25">
      <c r="A26" s="140" t="s">
        <v>18</v>
      </c>
      <c r="B26" s="149" t="s">
        <v>19</v>
      </c>
      <c r="C26" s="150" t="s">
        <v>15</v>
      </c>
      <c r="D26" s="149" t="s">
        <v>41</v>
      </c>
      <c r="E26" s="151">
        <v>42073</v>
      </c>
      <c r="F26" s="152">
        <v>164728</v>
      </c>
      <c r="G26" s="153">
        <v>42369</v>
      </c>
      <c r="H26" s="154">
        <v>0</v>
      </c>
      <c r="I26" s="147">
        <f t="shared" si="0"/>
        <v>164728</v>
      </c>
      <c r="J26" s="148" t="s">
        <v>17</v>
      </c>
    </row>
    <row r="27" spans="1:10" s="155" customFormat="1" ht="21" customHeight="1" x14ac:dyDescent="0.25">
      <c r="A27" s="140" t="s">
        <v>33</v>
      </c>
      <c r="B27" s="149" t="s">
        <v>34</v>
      </c>
      <c r="C27" s="150" t="s">
        <v>42</v>
      </c>
      <c r="D27" s="149" t="s">
        <v>43</v>
      </c>
      <c r="E27" s="151">
        <v>42081</v>
      </c>
      <c r="F27" s="152">
        <v>62040.86</v>
      </c>
      <c r="G27" s="153">
        <v>42369</v>
      </c>
      <c r="H27" s="154">
        <v>0</v>
      </c>
      <c r="I27" s="147">
        <f t="shared" si="0"/>
        <v>62040.86</v>
      </c>
      <c r="J27" s="148" t="s">
        <v>17</v>
      </c>
    </row>
    <row r="28" spans="1:10" s="155" customFormat="1" ht="21" customHeight="1" x14ac:dyDescent="0.25">
      <c r="A28" s="140" t="s">
        <v>44</v>
      </c>
      <c r="B28" s="149" t="s">
        <v>45</v>
      </c>
      <c r="C28" s="150" t="s">
        <v>46</v>
      </c>
      <c r="D28" s="149" t="s">
        <v>47</v>
      </c>
      <c r="E28" s="151">
        <v>42081</v>
      </c>
      <c r="F28" s="152">
        <v>83796.52</v>
      </c>
      <c r="G28" s="153">
        <v>42369</v>
      </c>
      <c r="H28" s="154">
        <v>0</v>
      </c>
      <c r="I28" s="147">
        <f t="shared" si="0"/>
        <v>83796.52</v>
      </c>
      <c r="J28" s="148" t="s">
        <v>17</v>
      </c>
    </row>
    <row r="29" spans="1:10" s="155" customFormat="1" ht="21" customHeight="1" x14ac:dyDescent="0.25">
      <c r="A29" s="140" t="s">
        <v>44</v>
      </c>
      <c r="B29" s="149" t="s">
        <v>45</v>
      </c>
      <c r="C29" s="150" t="s">
        <v>15</v>
      </c>
      <c r="D29" s="149" t="s">
        <v>48</v>
      </c>
      <c r="E29" s="151">
        <v>42084</v>
      </c>
      <c r="F29" s="152">
        <v>55719.6</v>
      </c>
      <c r="G29" s="153">
        <v>42369</v>
      </c>
      <c r="H29" s="154">
        <v>0</v>
      </c>
      <c r="I29" s="147">
        <f t="shared" si="0"/>
        <v>55719.6</v>
      </c>
      <c r="J29" s="148" t="s">
        <v>17</v>
      </c>
    </row>
    <row r="30" spans="1:10" s="155" customFormat="1" ht="21" customHeight="1" x14ac:dyDescent="0.25">
      <c r="A30" s="140" t="s">
        <v>18</v>
      </c>
      <c r="B30" s="149" t="s">
        <v>19</v>
      </c>
      <c r="C30" s="150" t="s">
        <v>15</v>
      </c>
      <c r="D30" s="149" t="s">
        <v>49</v>
      </c>
      <c r="E30" s="151">
        <v>42086</v>
      </c>
      <c r="F30" s="152">
        <v>116088.4</v>
      </c>
      <c r="G30" s="153">
        <v>42369</v>
      </c>
      <c r="H30" s="154">
        <v>0</v>
      </c>
      <c r="I30" s="147">
        <f t="shared" si="0"/>
        <v>116088.4</v>
      </c>
      <c r="J30" s="148" t="s">
        <v>17</v>
      </c>
    </row>
    <row r="31" spans="1:10" s="155" customFormat="1" ht="21" customHeight="1" x14ac:dyDescent="0.25">
      <c r="A31" s="140" t="s">
        <v>38</v>
      </c>
      <c r="B31" s="149" t="s">
        <v>39</v>
      </c>
      <c r="C31" s="150" t="s">
        <v>35</v>
      </c>
      <c r="D31" s="149" t="s">
        <v>50</v>
      </c>
      <c r="E31" s="151">
        <v>42087</v>
      </c>
      <c r="F31" s="152">
        <v>1800</v>
      </c>
      <c r="G31" s="153">
        <v>42369</v>
      </c>
      <c r="H31" s="154">
        <v>0</v>
      </c>
      <c r="I31" s="147">
        <f t="shared" si="0"/>
        <v>1800</v>
      </c>
      <c r="J31" s="148" t="s">
        <v>17</v>
      </c>
    </row>
    <row r="32" spans="1:10" s="155" customFormat="1" ht="21" customHeight="1" x14ac:dyDescent="0.25">
      <c r="A32" s="140" t="s">
        <v>21</v>
      </c>
      <c r="B32" s="156" t="s">
        <v>22</v>
      </c>
      <c r="C32" s="150" t="s">
        <v>23</v>
      </c>
      <c r="D32" s="149" t="s">
        <v>51</v>
      </c>
      <c r="E32" s="151">
        <v>42094</v>
      </c>
      <c r="F32" s="152">
        <v>12881.5</v>
      </c>
      <c r="G32" s="153">
        <v>42369</v>
      </c>
      <c r="H32" s="154">
        <v>0</v>
      </c>
      <c r="I32" s="147">
        <f t="shared" si="0"/>
        <v>12881.5</v>
      </c>
      <c r="J32" s="148" t="s">
        <v>17</v>
      </c>
    </row>
    <row r="33" spans="1:10" s="155" customFormat="1" ht="21" customHeight="1" x14ac:dyDescent="0.25">
      <c r="A33" s="140" t="s">
        <v>21</v>
      </c>
      <c r="B33" s="156" t="s">
        <v>22</v>
      </c>
      <c r="C33" s="150" t="s">
        <v>23</v>
      </c>
      <c r="D33" s="149" t="s">
        <v>52</v>
      </c>
      <c r="E33" s="151">
        <v>42094</v>
      </c>
      <c r="F33" s="152">
        <v>13330</v>
      </c>
      <c r="G33" s="153">
        <v>42369</v>
      </c>
      <c r="H33" s="154">
        <v>0</v>
      </c>
      <c r="I33" s="147">
        <f t="shared" si="0"/>
        <v>13330</v>
      </c>
      <c r="J33" s="148" t="s">
        <v>17</v>
      </c>
    </row>
    <row r="34" spans="1:10" s="155" customFormat="1" ht="21" customHeight="1" x14ac:dyDescent="0.25">
      <c r="A34" s="140" t="s">
        <v>21</v>
      </c>
      <c r="B34" s="156" t="s">
        <v>22</v>
      </c>
      <c r="C34" s="150" t="s">
        <v>23</v>
      </c>
      <c r="D34" s="149" t="s">
        <v>53</v>
      </c>
      <c r="E34" s="151">
        <v>42155</v>
      </c>
      <c r="F34" s="152">
        <v>18995</v>
      </c>
      <c r="G34" s="153">
        <v>42369</v>
      </c>
      <c r="H34" s="154">
        <v>0</v>
      </c>
      <c r="I34" s="147">
        <f t="shared" si="0"/>
        <v>18995</v>
      </c>
      <c r="J34" s="148" t="s">
        <v>17</v>
      </c>
    </row>
    <row r="35" spans="1:10" s="155" customFormat="1" ht="21" customHeight="1" x14ac:dyDescent="0.25">
      <c r="A35" s="140" t="s">
        <v>25</v>
      </c>
      <c r="B35" s="156" t="s">
        <v>22</v>
      </c>
      <c r="C35" s="150" t="s">
        <v>23</v>
      </c>
      <c r="D35" s="149" t="s">
        <v>54</v>
      </c>
      <c r="E35" s="151">
        <v>42156</v>
      </c>
      <c r="F35" s="152">
        <v>12438</v>
      </c>
      <c r="G35" s="153">
        <v>42369</v>
      </c>
      <c r="H35" s="154">
        <v>0</v>
      </c>
      <c r="I35" s="147">
        <f t="shared" si="0"/>
        <v>12438</v>
      </c>
      <c r="J35" s="148" t="s">
        <v>17</v>
      </c>
    </row>
    <row r="36" spans="1:10" s="155" customFormat="1" ht="21" customHeight="1" x14ac:dyDescent="0.25">
      <c r="A36" s="140" t="s">
        <v>55</v>
      </c>
      <c r="B36" s="149" t="s">
        <v>56</v>
      </c>
      <c r="C36" s="150" t="s">
        <v>57</v>
      </c>
      <c r="D36" s="149" t="s">
        <v>58</v>
      </c>
      <c r="E36" s="151">
        <v>42164</v>
      </c>
      <c r="F36" s="152">
        <v>4720</v>
      </c>
      <c r="G36" s="153">
        <v>42369</v>
      </c>
      <c r="H36" s="154">
        <v>0</v>
      </c>
      <c r="I36" s="147">
        <f t="shared" si="0"/>
        <v>4720</v>
      </c>
      <c r="J36" s="148" t="s">
        <v>17</v>
      </c>
    </row>
    <row r="37" spans="1:10" s="155" customFormat="1" ht="21" customHeight="1" x14ac:dyDescent="0.25">
      <c r="A37" s="140" t="s">
        <v>55</v>
      </c>
      <c r="B37" s="149" t="s">
        <v>56</v>
      </c>
      <c r="C37" s="150" t="s">
        <v>57</v>
      </c>
      <c r="D37" s="149" t="s">
        <v>59</v>
      </c>
      <c r="E37" s="151">
        <v>42164</v>
      </c>
      <c r="F37" s="152">
        <v>23246</v>
      </c>
      <c r="G37" s="153">
        <v>42369</v>
      </c>
      <c r="H37" s="154">
        <v>0</v>
      </c>
      <c r="I37" s="147">
        <f t="shared" si="0"/>
        <v>23246</v>
      </c>
      <c r="J37" s="148" t="s">
        <v>17</v>
      </c>
    </row>
    <row r="38" spans="1:10" s="155" customFormat="1" ht="21" customHeight="1" x14ac:dyDescent="0.25">
      <c r="A38" s="140" t="s">
        <v>55</v>
      </c>
      <c r="B38" s="149" t="s">
        <v>56</v>
      </c>
      <c r="C38" s="150" t="s">
        <v>57</v>
      </c>
      <c r="D38" s="149" t="s">
        <v>60</v>
      </c>
      <c r="E38" s="151">
        <v>42167</v>
      </c>
      <c r="F38" s="152">
        <v>32951.5</v>
      </c>
      <c r="G38" s="153">
        <v>42369</v>
      </c>
      <c r="H38" s="154">
        <v>0</v>
      </c>
      <c r="I38" s="147">
        <f t="shared" si="0"/>
        <v>32951.5</v>
      </c>
      <c r="J38" s="148" t="s">
        <v>17</v>
      </c>
    </row>
    <row r="39" spans="1:10" s="155" customFormat="1" ht="21" customHeight="1" x14ac:dyDescent="0.25">
      <c r="A39" s="140" t="s">
        <v>21</v>
      </c>
      <c r="B39" s="156" t="s">
        <v>22</v>
      </c>
      <c r="C39" s="150" t="s">
        <v>23</v>
      </c>
      <c r="D39" s="149" t="s">
        <v>61</v>
      </c>
      <c r="E39" s="151">
        <v>42185</v>
      </c>
      <c r="F39" s="152">
        <v>30635</v>
      </c>
      <c r="G39" s="153">
        <v>42369</v>
      </c>
      <c r="H39" s="154">
        <v>0</v>
      </c>
      <c r="I39" s="147">
        <f t="shared" si="0"/>
        <v>30635</v>
      </c>
      <c r="J39" s="148" t="s">
        <v>17</v>
      </c>
    </row>
    <row r="40" spans="1:10" s="155" customFormat="1" ht="21" customHeight="1" x14ac:dyDescent="0.25">
      <c r="A40" s="140" t="s">
        <v>21</v>
      </c>
      <c r="B40" s="156" t="s">
        <v>22</v>
      </c>
      <c r="C40" s="150" t="s">
        <v>23</v>
      </c>
      <c r="D40" s="149" t="s">
        <v>62</v>
      </c>
      <c r="E40" s="151">
        <v>42185</v>
      </c>
      <c r="F40" s="152">
        <v>11469.75</v>
      </c>
      <c r="G40" s="153">
        <v>42369</v>
      </c>
      <c r="H40" s="154">
        <v>0</v>
      </c>
      <c r="I40" s="147">
        <f t="shared" si="0"/>
        <v>11469.75</v>
      </c>
      <c r="J40" s="148" t="s">
        <v>17</v>
      </c>
    </row>
    <row r="41" spans="1:10" s="155" customFormat="1" ht="21" customHeight="1" x14ac:dyDescent="0.25">
      <c r="A41" s="140" t="s">
        <v>33</v>
      </c>
      <c r="B41" s="149" t="s">
        <v>34</v>
      </c>
      <c r="C41" s="150" t="s">
        <v>42</v>
      </c>
      <c r="D41" s="149" t="s">
        <v>63</v>
      </c>
      <c r="E41" s="151">
        <v>42187</v>
      </c>
      <c r="F41" s="152">
        <v>39152.400000000001</v>
      </c>
      <c r="G41" s="153">
        <v>42369</v>
      </c>
      <c r="H41" s="154">
        <v>0</v>
      </c>
      <c r="I41" s="147">
        <f t="shared" si="0"/>
        <v>39152.400000000001</v>
      </c>
      <c r="J41" s="148" t="s">
        <v>17</v>
      </c>
    </row>
    <row r="42" spans="1:10" s="155" customFormat="1" ht="21" customHeight="1" x14ac:dyDescent="0.25">
      <c r="A42" s="140" t="s">
        <v>55</v>
      </c>
      <c r="B42" s="149" t="s">
        <v>56</v>
      </c>
      <c r="C42" s="150" t="str">
        <f>VLOOKUP(B42,'[1]cuentas por pagar Sept. 2022'!A61:I365,2,FALSE)</f>
        <v>MEDIO MOTOR</v>
      </c>
      <c r="D42" s="149" t="s">
        <v>64</v>
      </c>
      <c r="E42" s="151">
        <v>42198</v>
      </c>
      <c r="F42" s="152">
        <v>119681.5</v>
      </c>
      <c r="G42" s="153">
        <v>42369</v>
      </c>
      <c r="H42" s="154">
        <v>0</v>
      </c>
      <c r="I42" s="147">
        <f t="shared" si="0"/>
        <v>119681.5</v>
      </c>
      <c r="J42" s="148" t="s">
        <v>17</v>
      </c>
    </row>
    <row r="43" spans="1:10" s="155" customFormat="1" ht="21" customHeight="1" x14ac:dyDescent="0.25">
      <c r="A43" s="140" t="s">
        <v>33</v>
      </c>
      <c r="B43" s="149" t="s">
        <v>34</v>
      </c>
      <c r="C43" s="150" t="s">
        <v>42</v>
      </c>
      <c r="D43" s="149" t="s">
        <v>65</v>
      </c>
      <c r="E43" s="151">
        <v>42219</v>
      </c>
      <c r="F43" s="152">
        <v>84324.01</v>
      </c>
      <c r="G43" s="153">
        <v>42369</v>
      </c>
      <c r="H43" s="154">
        <v>0</v>
      </c>
      <c r="I43" s="147">
        <f t="shared" si="0"/>
        <v>84324.01</v>
      </c>
      <c r="J43" s="148" t="s">
        <v>17</v>
      </c>
    </row>
    <row r="44" spans="1:10" s="155" customFormat="1" ht="21" customHeight="1" x14ac:dyDescent="0.25">
      <c r="A44" s="140" t="s">
        <v>55</v>
      </c>
      <c r="B44" s="149" t="s">
        <v>56</v>
      </c>
      <c r="C44" s="150" t="s">
        <v>57</v>
      </c>
      <c r="D44" s="149" t="s">
        <v>51</v>
      </c>
      <c r="E44" s="151">
        <v>42223</v>
      </c>
      <c r="F44" s="152">
        <v>88500</v>
      </c>
      <c r="G44" s="153">
        <v>42369</v>
      </c>
      <c r="H44" s="154">
        <v>0</v>
      </c>
      <c r="I44" s="147">
        <f t="shared" si="0"/>
        <v>88500</v>
      </c>
      <c r="J44" s="148" t="s">
        <v>17</v>
      </c>
    </row>
    <row r="45" spans="1:10" s="155" customFormat="1" ht="21" customHeight="1" x14ac:dyDescent="0.25">
      <c r="A45" s="140" t="s">
        <v>55</v>
      </c>
      <c r="B45" s="149" t="s">
        <v>56</v>
      </c>
      <c r="C45" s="150" t="s">
        <v>57</v>
      </c>
      <c r="D45" s="149" t="s">
        <v>66</v>
      </c>
      <c r="E45" s="151">
        <v>42223</v>
      </c>
      <c r="F45" s="152">
        <v>41300</v>
      </c>
      <c r="G45" s="153">
        <v>42369</v>
      </c>
      <c r="H45" s="154">
        <v>0</v>
      </c>
      <c r="I45" s="147">
        <f t="shared" si="0"/>
        <v>41300</v>
      </c>
      <c r="J45" s="148" t="s">
        <v>17</v>
      </c>
    </row>
    <row r="46" spans="1:10" s="155" customFormat="1" ht="21" customHeight="1" x14ac:dyDescent="0.25">
      <c r="A46" s="140" t="s">
        <v>33</v>
      </c>
      <c r="B46" s="149" t="s">
        <v>34</v>
      </c>
      <c r="C46" s="150" t="s">
        <v>42</v>
      </c>
      <c r="D46" s="149" t="s">
        <v>67</v>
      </c>
      <c r="E46" s="151">
        <v>42261</v>
      </c>
      <c r="F46" s="152">
        <v>3152.96</v>
      </c>
      <c r="G46" s="153">
        <v>42369</v>
      </c>
      <c r="H46" s="154">
        <v>0</v>
      </c>
      <c r="I46" s="147">
        <f t="shared" si="0"/>
        <v>3152.96</v>
      </c>
      <c r="J46" s="148" t="s">
        <v>17</v>
      </c>
    </row>
    <row r="47" spans="1:10" s="155" customFormat="1" ht="21" customHeight="1" x14ac:dyDescent="0.25">
      <c r="A47" s="140" t="s">
        <v>68</v>
      </c>
      <c r="B47" s="149" t="s">
        <v>69</v>
      </c>
      <c r="C47" s="150" t="str">
        <f>VLOOKUP(B47,'[1]cuentas por pagar Sept. 2022'!A13:I317,2,FALSE)</f>
        <v>USO HABIT. Y ALMUERZO</v>
      </c>
      <c r="D47" s="149" t="s">
        <v>70</v>
      </c>
      <c r="E47" s="151">
        <v>42307</v>
      </c>
      <c r="F47" s="152">
        <v>704150</v>
      </c>
      <c r="G47" s="153">
        <v>42369</v>
      </c>
      <c r="H47" s="154">
        <v>0</v>
      </c>
      <c r="I47" s="147">
        <f t="shared" si="0"/>
        <v>704150</v>
      </c>
      <c r="J47" s="148" t="s">
        <v>17</v>
      </c>
    </row>
    <row r="48" spans="1:10" s="155" customFormat="1" ht="21" customHeight="1" x14ac:dyDescent="0.25">
      <c r="A48" s="140" t="s">
        <v>68</v>
      </c>
      <c r="B48" s="149" t="s">
        <v>69</v>
      </c>
      <c r="C48" s="150" t="str">
        <f>VLOOKUP(B48,'[1]cuentas por pagar Sept. 2022'!A14:I318,2,FALSE)</f>
        <v>USO HABIT. Y ALMUERZO</v>
      </c>
      <c r="D48" s="149" t="s">
        <v>71</v>
      </c>
      <c r="E48" s="151">
        <v>42327</v>
      </c>
      <c r="F48" s="152">
        <v>11290</v>
      </c>
      <c r="G48" s="153">
        <v>42369</v>
      </c>
      <c r="H48" s="154">
        <v>0</v>
      </c>
      <c r="I48" s="147">
        <f t="shared" si="0"/>
        <v>11290</v>
      </c>
      <c r="J48" s="148" t="s">
        <v>17</v>
      </c>
    </row>
    <row r="49" spans="1:10" s="155" customFormat="1" ht="21" customHeight="1" x14ac:dyDescent="0.25">
      <c r="A49" s="140" t="s">
        <v>72</v>
      </c>
      <c r="B49" s="149" t="s">
        <v>73</v>
      </c>
      <c r="C49" s="150" t="s">
        <v>74</v>
      </c>
      <c r="D49" s="149" t="s">
        <v>75</v>
      </c>
      <c r="E49" s="151">
        <v>42367</v>
      </c>
      <c r="F49" s="152">
        <v>103840</v>
      </c>
      <c r="G49" s="153">
        <v>42369</v>
      </c>
      <c r="H49" s="154">
        <v>0</v>
      </c>
      <c r="I49" s="147">
        <f t="shared" si="0"/>
        <v>103840</v>
      </c>
      <c r="J49" s="148" t="s">
        <v>17</v>
      </c>
    </row>
    <row r="50" spans="1:10" s="155" customFormat="1" ht="21" customHeight="1" x14ac:dyDescent="0.25">
      <c r="A50" s="140" t="s">
        <v>76</v>
      </c>
      <c r="B50" s="149" t="s">
        <v>77</v>
      </c>
      <c r="C50" s="150" t="s">
        <v>78</v>
      </c>
      <c r="D50" s="149" t="s">
        <v>79</v>
      </c>
      <c r="E50" s="151">
        <v>42480</v>
      </c>
      <c r="F50" s="152">
        <v>37760</v>
      </c>
      <c r="G50" s="153">
        <v>42735</v>
      </c>
      <c r="H50" s="154">
        <v>0</v>
      </c>
      <c r="I50" s="147">
        <f t="shared" si="0"/>
        <v>37760</v>
      </c>
      <c r="J50" s="148" t="s">
        <v>17</v>
      </c>
    </row>
    <row r="51" spans="1:10" s="155" customFormat="1" ht="21" customHeight="1" x14ac:dyDescent="0.25">
      <c r="A51" s="140" t="s">
        <v>80</v>
      </c>
      <c r="B51" s="149" t="s">
        <v>81</v>
      </c>
      <c r="C51" s="150" t="s">
        <v>82</v>
      </c>
      <c r="D51" s="149" t="s">
        <v>83</v>
      </c>
      <c r="E51" s="151">
        <v>42504</v>
      </c>
      <c r="F51" s="152">
        <v>2242</v>
      </c>
      <c r="G51" s="153">
        <v>42735</v>
      </c>
      <c r="H51" s="154">
        <v>0</v>
      </c>
      <c r="I51" s="147">
        <f t="shared" si="0"/>
        <v>2242</v>
      </c>
      <c r="J51" s="148" t="s">
        <v>17</v>
      </c>
    </row>
    <row r="52" spans="1:10" s="155" customFormat="1" ht="21" customHeight="1" x14ac:dyDescent="0.25">
      <c r="A52" s="140" t="s">
        <v>38</v>
      </c>
      <c r="B52" s="149" t="s">
        <v>39</v>
      </c>
      <c r="C52" s="150" t="s">
        <v>35</v>
      </c>
      <c r="D52" s="149" t="s">
        <v>84</v>
      </c>
      <c r="E52" s="151">
        <v>42522</v>
      </c>
      <c r="F52" s="152">
        <v>1800</v>
      </c>
      <c r="G52" s="153">
        <v>42735</v>
      </c>
      <c r="H52" s="154">
        <v>0</v>
      </c>
      <c r="I52" s="147">
        <f t="shared" si="0"/>
        <v>1800</v>
      </c>
      <c r="J52" s="148" t="s">
        <v>17</v>
      </c>
    </row>
    <row r="53" spans="1:10" s="155" customFormat="1" ht="21" customHeight="1" x14ac:dyDescent="0.25">
      <c r="A53" s="140" t="s">
        <v>80</v>
      </c>
      <c r="B53" s="149" t="s">
        <v>81</v>
      </c>
      <c r="C53" s="150" t="s">
        <v>85</v>
      </c>
      <c r="D53" s="149" t="s">
        <v>86</v>
      </c>
      <c r="E53" s="151">
        <v>42570</v>
      </c>
      <c r="F53" s="152">
        <v>31388</v>
      </c>
      <c r="G53" s="153">
        <v>42735</v>
      </c>
      <c r="H53" s="154">
        <v>0</v>
      </c>
      <c r="I53" s="147">
        <f t="shared" si="0"/>
        <v>31388</v>
      </c>
      <c r="J53" s="148" t="s">
        <v>17</v>
      </c>
    </row>
    <row r="54" spans="1:10" s="155" customFormat="1" ht="21" customHeight="1" x14ac:dyDescent="0.25">
      <c r="A54" s="140" t="s">
        <v>76</v>
      </c>
      <c r="B54" s="149" t="s">
        <v>77</v>
      </c>
      <c r="C54" s="150" t="s">
        <v>78</v>
      </c>
      <c r="D54" s="149" t="s">
        <v>87</v>
      </c>
      <c r="E54" s="151">
        <v>42582</v>
      </c>
      <c r="F54" s="152">
        <v>56638.82</v>
      </c>
      <c r="G54" s="153">
        <v>42735</v>
      </c>
      <c r="H54" s="154">
        <v>0</v>
      </c>
      <c r="I54" s="147">
        <f t="shared" si="0"/>
        <v>56638.82</v>
      </c>
      <c r="J54" s="148" t="s">
        <v>17</v>
      </c>
    </row>
    <row r="55" spans="1:10" s="155" customFormat="1" ht="21" customHeight="1" x14ac:dyDescent="0.25">
      <c r="A55" s="140" t="s">
        <v>88</v>
      </c>
      <c r="B55" s="149" t="s">
        <v>89</v>
      </c>
      <c r="C55" s="150" t="str">
        <f>VLOOKUP(B55,'[1]cuentas por pagar Sept. 2022'!A15:I319,2,FALSE)</f>
        <v>ARCHIVO VERTICAL</v>
      </c>
      <c r="D55" s="149" t="s">
        <v>90</v>
      </c>
      <c r="E55" s="151">
        <v>42601</v>
      </c>
      <c r="F55" s="152">
        <v>101612.16</v>
      </c>
      <c r="G55" s="153">
        <v>42735</v>
      </c>
      <c r="H55" s="154">
        <v>0</v>
      </c>
      <c r="I55" s="147">
        <f t="shared" si="0"/>
        <v>101612.16</v>
      </c>
      <c r="J55" s="148" t="s">
        <v>17</v>
      </c>
    </row>
    <row r="56" spans="1:10" s="155" customFormat="1" ht="21" customHeight="1" x14ac:dyDescent="0.25">
      <c r="A56" s="140" t="s">
        <v>91</v>
      </c>
      <c r="B56" s="149" t="s">
        <v>92</v>
      </c>
      <c r="C56" s="150" t="str">
        <f>VLOOKUP(B56,'[1]cuentas por pagar Sept. 2022'!A28:I332,2,FALSE)</f>
        <v>EQUIPO DE OFICINA</v>
      </c>
      <c r="D56" s="149" t="s">
        <v>93</v>
      </c>
      <c r="E56" s="151">
        <v>42620</v>
      </c>
      <c r="F56" s="152">
        <v>10240</v>
      </c>
      <c r="G56" s="153">
        <v>42735</v>
      </c>
      <c r="H56" s="154">
        <v>0</v>
      </c>
      <c r="I56" s="147">
        <f t="shared" si="0"/>
        <v>10240</v>
      </c>
      <c r="J56" s="148" t="s">
        <v>17</v>
      </c>
    </row>
    <row r="57" spans="1:10" s="155" customFormat="1" ht="21" customHeight="1" x14ac:dyDescent="0.25">
      <c r="A57" s="140" t="s">
        <v>94</v>
      </c>
      <c r="B57" s="149" t="s">
        <v>95</v>
      </c>
      <c r="C57" s="150" t="str">
        <f>VLOOKUP(B57,'[1]cuentas por pagar Sept. 2022'!A56:I360,2,FALSE)</f>
        <v>PLATO Y DISCO FRICCION</v>
      </c>
      <c r="D57" s="149" t="s">
        <v>96</v>
      </c>
      <c r="E57" s="151">
        <v>42626</v>
      </c>
      <c r="F57" s="152">
        <v>18800.23</v>
      </c>
      <c r="G57" s="153">
        <v>42735</v>
      </c>
      <c r="H57" s="154">
        <v>0</v>
      </c>
      <c r="I57" s="147">
        <f t="shared" si="0"/>
        <v>18800.23</v>
      </c>
      <c r="J57" s="148" t="s">
        <v>17</v>
      </c>
    </row>
    <row r="58" spans="1:10" s="155" customFormat="1" ht="21" customHeight="1" x14ac:dyDescent="0.25">
      <c r="A58" s="140" t="s">
        <v>97</v>
      </c>
      <c r="B58" s="149" t="s">
        <v>98</v>
      </c>
      <c r="C58" s="150" t="s">
        <v>99</v>
      </c>
      <c r="D58" s="149" t="s">
        <v>100</v>
      </c>
      <c r="E58" s="151">
        <v>42626</v>
      </c>
      <c r="F58" s="152">
        <v>19942</v>
      </c>
      <c r="G58" s="153">
        <v>42735</v>
      </c>
      <c r="H58" s="154">
        <v>0</v>
      </c>
      <c r="I58" s="147">
        <f t="shared" si="0"/>
        <v>19942</v>
      </c>
      <c r="J58" s="148" t="s">
        <v>17</v>
      </c>
    </row>
    <row r="59" spans="1:10" s="155" customFormat="1" ht="39.75" customHeight="1" x14ac:dyDescent="0.25">
      <c r="A59" s="140" t="s">
        <v>80</v>
      </c>
      <c r="B59" s="149" t="s">
        <v>81</v>
      </c>
      <c r="C59" s="150" t="s">
        <v>101</v>
      </c>
      <c r="D59" s="149" t="s">
        <v>102</v>
      </c>
      <c r="E59" s="151">
        <v>42627</v>
      </c>
      <c r="F59" s="152">
        <v>126507.8</v>
      </c>
      <c r="G59" s="153">
        <v>42735</v>
      </c>
      <c r="H59" s="154">
        <v>0</v>
      </c>
      <c r="I59" s="147">
        <f t="shared" si="0"/>
        <v>126507.8</v>
      </c>
      <c r="J59" s="148" t="s">
        <v>17</v>
      </c>
    </row>
    <row r="60" spans="1:10" s="155" customFormat="1" ht="20.25" customHeight="1" x14ac:dyDescent="0.25">
      <c r="A60" s="140" t="s">
        <v>97</v>
      </c>
      <c r="B60" s="149" t="s">
        <v>103</v>
      </c>
      <c r="C60" s="150" t="s">
        <v>104</v>
      </c>
      <c r="D60" s="149" t="s">
        <v>105</v>
      </c>
      <c r="E60" s="151">
        <v>42627</v>
      </c>
      <c r="F60" s="152">
        <v>18585</v>
      </c>
      <c r="G60" s="153">
        <v>42735</v>
      </c>
      <c r="H60" s="154">
        <v>0</v>
      </c>
      <c r="I60" s="147">
        <f t="shared" si="0"/>
        <v>18585</v>
      </c>
      <c r="J60" s="148" t="s">
        <v>17</v>
      </c>
    </row>
    <row r="61" spans="1:10" s="155" customFormat="1" ht="20.25" customHeight="1" x14ac:dyDescent="0.25">
      <c r="A61" s="140">
        <v>101014334</v>
      </c>
      <c r="B61" s="149" t="s">
        <v>106</v>
      </c>
      <c r="C61" s="150" t="s">
        <v>107</v>
      </c>
      <c r="D61" s="149" t="s">
        <v>108</v>
      </c>
      <c r="E61" s="151">
        <v>42628</v>
      </c>
      <c r="F61" s="152">
        <v>259977.60000000001</v>
      </c>
      <c r="G61" s="153">
        <v>42735</v>
      </c>
      <c r="H61" s="154">
        <v>0</v>
      </c>
      <c r="I61" s="147">
        <f t="shared" si="0"/>
        <v>259977.60000000001</v>
      </c>
      <c r="J61" s="148" t="s">
        <v>17</v>
      </c>
    </row>
    <row r="62" spans="1:10" s="155" customFormat="1" ht="20.25" customHeight="1" x14ac:dyDescent="0.25">
      <c r="A62" s="140" t="s">
        <v>109</v>
      </c>
      <c r="B62" s="149" t="s">
        <v>98</v>
      </c>
      <c r="C62" s="150" t="s">
        <v>110</v>
      </c>
      <c r="D62" s="149" t="s">
        <v>111</v>
      </c>
      <c r="E62" s="151">
        <v>42628</v>
      </c>
      <c r="F62" s="152">
        <v>17700</v>
      </c>
      <c r="G62" s="153">
        <v>42735</v>
      </c>
      <c r="H62" s="154">
        <v>0</v>
      </c>
      <c r="I62" s="147">
        <f t="shared" si="0"/>
        <v>17700</v>
      </c>
      <c r="J62" s="148" t="s">
        <v>17</v>
      </c>
    </row>
    <row r="63" spans="1:10" s="155" customFormat="1" ht="21" customHeight="1" x14ac:dyDescent="0.25">
      <c r="A63" s="140" t="s">
        <v>112</v>
      </c>
      <c r="B63" s="156" t="s">
        <v>113</v>
      </c>
      <c r="C63" s="150" t="s">
        <v>114</v>
      </c>
      <c r="D63" s="149" t="s">
        <v>115</v>
      </c>
      <c r="E63" s="151">
        <v>42702</v>
      </c>
      <c r="F63" s="152">
        <v>128952</v>
      </c>
      <c r="G63" s="153">
        <v>42735</v>
      </c>
      <c r="H63" s="154">
        <v>0</v>
      </c>
      <c r="I63" s="147">
        <f t="shared" si="0"/>
        <v>128952</v>
      </c>
      <c r="J63" s="148" t="s">
        <v>17</v>
      </c>
    </row>
    <row r="64" spans="1:10" s="155" customFormat="1" ht="21" customHeight="1" x14ac:dyDescent="0.25">
      <c r="A64" s="140" t="s">
        <v>116</v>
      </c>
      <c r="B64" s="149" t="s">
        <v>117</v>
      </c>
      <c r="C64" s="150" t="str">
        <f>VLOOKUP(B64,'[1]cuentas por pagar Sept. 2022'!A47:I351,2,FALSE)</f>
        <v>MATERIALES DE OFICINA</v>
      </c>
      <c r="D64" s="149" t="s">
        <v>118</v>
      </c>
      <c r="E64" s="151">
        <v>42861</v>
      </c>
      <c r="F64" s="152">
        <v>432888.9</v>
      </c>
      <c r="G64" s="153">
        <v>43100</v>
      </c>
      <c r="H64" s="154">
        <v>0</v>
      </c>
      <c r="I64" s="147">
        <f t="shared" si="0"/>
        <v>432888.9</v>
      </c>
      <c r="J64" s="148" t="s">
        <v>17</v>
      </c>
    </row>
    <row r="65" spans="1:10" s="155" customFormat="1" ht="21" customHeight="1" x14ac:dyDescent="0.25">
      <c r="A65" s="140" t="s">
        <v>119</v>
      </c>
      <c r="B65" s="149" t="s">
        <v>120</v>
      </c>
      <c r="C65" s="150" t="str">
        <f>VLOOKUP(B65,'[1]cuentas por pagar Sept. 2022'!A38:I342,2,FALSE)</f>
        <v>REPARACION DE AIRE</v>
      </c>
      <c r="D65" s="149" t="s">
        <v>121</v>
      </c>
      <c r="E65" s="151">
        <v>42958</v>
      </c>
      <c r="F65" s="152">
        <v>94205.3</v>
      </c>
      <c r="G65" s="153">
        <v>43100</v>
      </c>
      <c r="H65" s="154">
        <v>0</v>
      </c>
      <c r="I65" s="147">
        <f t="shared" si="0"/>
        <v>94205.3</v>
      </c>
      <c r="J65" s="148" t="s">
        <v>17</v>
      </c>
    </row>
    <row r="66" spans="1:10" s="155" customFormat="1" ht="21" customHeight="1" x14ac:dyDescent="0.25">
      <c r="A66" s="140" t="s">
        <v>122</v>
      </c>
      <c r="B66" s="149" t="s">
        <v>123</v>
      </c>
      <c r="C66" s="150" t="s">
        <v>124</v>
      </c>
      <c r="D66" s="149" t="s">
        <v>125</v>
      </c>
      <c r="E66" s="151">
        <v>43634</v>
      </c>
      <c r="F66" s="152">
        <v>5705.3</v>
      </c>
      <c r="G66" s="153">
        <v>43830</v>
      </c>
      <c r="H66" s="154">
        <v>0</v>
      </c>
      <c r="I66" s="147">
        <f t="shared" si="0"/>
        <v>5705.3</v>
      </c>
      <c r="J66" s="148" t="s">
        <v>17</v>
      </c>
    </row>
    <row r="67" spans="1:10" s="155" customFormat="1" ht="32.25" customHeight="1" x14ac:dyDescent="0.25">
      <c r="A67" s="140" t="s">
        <v>122</v>
      </c>
      <c r="B67" s="149" t="s">
        <v>126</v>
      </c>
      <c r="C67" s="150" t="s">
        <v>124</v>
      </c>
      <c r="D67" s="149" t="s">
        <v>127</v>
      </c>
      <c r="E67" s="151">
        <v>43635</v>
      </c>
      <c r="F67" s="152">
        <v>7955.91</v>
      </c>
      <c r="G67" s="153">
        <v>43830</v>
      </c>
      <c r="H67" s="154">
        <v>0</v>
      </c>
      <c r="I67" s="147">
        <f t="shared" si="0"/>
        <v>7955.91</v>
      </c>
      <c r="J67" s="148" t="s">
        <v>17</v>
      </c>
    </row>
    <row r="68" spans="1:10" s="155" customFormat="1" ht="38.25" customHeight="1" x14ac:dyDescent="0.25">
      <c r="A68" s="140" t="s">
        <v>128</v>
      </c>
      <c r="B68" s="149" t="s">
        <v>129</v>
      </c>
      <c r="C68" s="150" t="s">
        <v>15</v>
      </c>
      <c r="D68" s="140">
        <v>16103</v>
      </c>
      <c r="E68" s="151">
        <v>43829</v>
      </c>
      <c r="F68" s="152">
        <v>12000</v>
      </c>
      <c r="G68" s="153">
        <v>43830</v>
      </c>
      <c r="H68" s="154">
        <v>0</v>
      </c>
      <c r="I68" s="147">
        <f t="shared" si="0"/>
        <v>12000</v>
      </c>
      <c r="J68" s="148" t="s">
        <v>17</v>
      </c>
    </row>
    <row r="69" spans="1:10" s="155" customFormat="1" ht="29.25" customHeight="1" x14ac:dyDescent="0.25">
      <c r="A69" s="140" t="s">
        <v>130</v>
      </c>
      <c r="B69" s="149" t="s">
        <v>131</v>
      </c>
      <c r="C69" s="150" t="str">
        <f>VLOOKUP(B69,'[1]cuentas por pagar Sept. 2022'!A37:I341,2,FALSE)</f>
        <v>ALQUILER</v>
      </c>
      <c r="D69" s="140">
        <v>100869379</v>
      </c>
      <c r="E69" s="157" t="s">
        <v>132</v>
      </c>
      <c r="F69" s="152">
        <v>2176823.88</v>
      </c>
      <c r="G69" s="158" t="s">
        <v>133</v>
      </c>
      <c r="H69" s="154">
        <v>0</v>
      </c>
      <c r="I69" s="147">
        <f t="shared" si="0"/>
        <v>2176823.88</v>
      </c>
      <c r="J69" s="148" t="s">
        <v>17</v>
      </c>
    </row>
    <row r="70" spans="1:10" s="155" customFormat="1" ht="29.25" customHeight="1" x14ac:dyDescent="0.25">
      <c r="A70" s="140" t="s">
        <v>134</v>
      </c>
      <c r="B70" s="149" t="s">
        <v>135</v>
      </c>
      <c r="C70" s="150" t="s">
        <v>136</v>
      </c>
      <c r="D70" s="149" t="s">
        <v>137</v>
      </c>
      <c r="E70" s="157" t="s">
        <v>133</v>
      </c>
      <c r="F70" s="152">
        <v>204968</v>
      </c>
      <c r="G70" s="158" t="s">
        <v>133</v>
      </c>
      <c r="H70" s="154">
        <v>0</v>
      </c>
      <c r="I70" s="147">
        <f t="shared" si="0"/>
        <v>204968</v>
      </c>
      <c r="J70" s="148" t="s">
        <v>17</v>
      </c>
    </row>
    <row r="71" spans="1:10" s="155" customFormat="1" ht="34.5" customHeight="1" x14ac:dyDescent="0.25">
      <c r="A71" s="140" t="s">
        <v>138</v>
      </c>
      <c r="B71" s="149" t="s">
        <v>139</v>
      </c>
      <c r="C71" s="150" t="s">
        <v>140</v>
      </c>
      <c r="D71" s="149" t="s">
        <v>141</v>
      </c>
      <c r="E71" s="157" t="s">
        <v>133</v>
      </c>
      <c r="F71" s="152">
        <v>143370</v>
      </c>
      <c r="G71" s="158" t="s">
        <v>133</v>
      </c>
      <c r="H71" s="154">
        <v>0</v>
      </c>
      <c r="I71" s="147">
        <f t="shared" si="0"/>
        <v>143370</v>
      </c>
      <c r="J71" s="148" t="s">
        <v>17</v>
      </c>
    </row>
    <row r="72" spans="1:10" s="155" customFormat="1" ht="34.5" customHeight="1" thickBot="1" x14ac:dyDescent="0.3">
      <c r="A72" s="159"/>
      <c r="B72" s="160"/>
      <c r="C72" s="161"/>
      <c r="D72" s="160"/>
      <c r="E72" s="162"/>
      <c r="F72" s="163">
        <f>SUM(F13:F71)</f>
        <v>6380814.6899999995</v>
      </c>
      <c r="G72" s="164"/>
      <c r="H72" s="165"/>
      <c r="I72" s="166">
        <f>SUM(I13:I71)</f>
        <v>6380814.6899999995</v>
      </c>
      <c r="J72" s="167"/>
    </row>
    <row r="73" spans="1:10" s="155" customFormat="1" ht="34.5" customHeight="1" thickTop="1" x14ac:dyDescent="0.25">
      <c r="A73" s="140"/>
      <c r="B73" s="149"/>
      <c r="C73" s="150"/>
      <c r="D73" s="149"/>
      <c r="E73" s="157"/>
      <c r="F73" s="168"/>
      <c r="G73" s="168"/>
      <c r="H73" s="154"/>
      <c r="I73" s="147"/>
      <c r="J73" s="148"/>
    </row>
    <row r="74" spans="1:10" s="155" customFormat="1" ht="21" customHeight="1" x14ac:dyDescent="0.25">
      <c r="A74" s="140">
        <v>411000476</v>
      </c>
      <c r="B74" s="169" t="s">
        <v>143</v>
      </c>
      <c r="C74" s="150" t="s">
        <v>144</v>
      </c>
      <c r="D74" s="149" t="s">
        <v>145</v>
      </c>
      <c r="E74" s="170">
        <v>44958</v>
      </c>
      <c r="F74" s="171">
        <v>5550</v>
      </c>
      <c r="G74" s="153">
        <v>45291</v>
      </c>
      <c r="H74" s="154">
        <v>0</v>
      </c>
      <c r="I74" s="147">
        <f t="shared" ref="I74:I75" si="1">F74-H74</f>
        <v>5550</v>
      </c>
      <c r="J74" s="148" t="s">
        <v>142</v>
      </c>
    </row>
    <row r="75" spans="1:10" s="155" customFormat="1" ht="21" customHeight="1" x14ac:dyDescent="0.25">
      <c r="A75" s="140">
        <v>411000476</v>
      </c>
      <c r="B75" s="169" t="s">
        <v>143</v>
      </c>
      <c r="C75" s="150" t="s">
        <v>144</v>
      </c>
      <c r="D75" s="149" t="s">
        <v>146</v>
      </c>
      <c r="E75" s="170">
        <v>45110</v>
      </c>
      <c r="F75" s="171">
        <v>5550</v>
      </c>
      <c r="G75" s="153">
        <v>45291</v>
      </c>
      <c r="H75" s="154">
        <v>0</v>
      </c>
      <c r="I75" s="147">
        <f t="shared" si="1"/>
        <v>5550</v>
      </c>
      <c r="J75" s="148" t="s">
        <v>142</v>
      </c>
    </row>
    <row r="76" spans="1:10" s="155" customFormat="1" ht="21" customHeight="1" x14ac:dyDescent="0.25">
      <c r="A76" s="140">
        <v>411000476</v>
      </c>
      <c r="B76" s="169" t="s">
        <v>143</v>
      </c>
      <c r="C76" s="150" t="s">
        <v>144</v>
      </c>
      <c r="D76" s="149" t="s">
        <v>147</v>
      </c>
      <c r="E76" s="170">
        <v>45019</v>
      </c>
      <c r="F76" s="171">
        <v>5550</v>
      </c>
      <c r="G76" s="153">
        <v>45291</v>
      </c>
      <c r="H76" s="154">
        <v>0</v>
      </c>
      <c r="I76" s="147">
        <f>F76-H76</f>
        <v>5550</v>
      </c>
      <c r="J76" s="148" t="s">
        <v>142</v>
      </c>
    </row>
    <row r="77" spans="1:10" s="155" customFormat="1" ht="21" customHeight="1" x14ac:dyDescent="0.25">
      <c r="A77" s="140">
        <v>4700234067</v>
      </c>
      <c r="B77" s="169" t="s">
        <v>181</v>
      </c>
      <c r="C77" s="150" t="s">
        <v>182</v>
      </c>
      <c r="D77" s="149" t="s">
        <v>193</v>
      </c>
      <c r="E77" s="170">
        <v>45204</v>
      </c>
      <c r="F77" s="152">
        <f>38877*14</f>
        <v>544278</v>
      </c>
      <c r="G77" s="153">
        <v>45657</v>
      </c>
      <c r="H77" s="154">
        <v>0</v>
      </c>
      <c r="I77" s="147">
        <f t="shared" ref="I77:I83" si="2">F77-H77</f>
        <v>544278</v>
      </c>
      <c r="J77" s="148" t="s">
        <v>142</v>
      </c>
    </row>
    <row r="78" spans="1:10" s="155" customFormat="1" ht="102" customHeight="1" x14ac:dyDescent="0.25">
      <c r="A78" s="172" t="s">
        <v>208</v>
      </c>
      <c r="B78" s="169" t="s">
        <v>209</v>
      </c>
      <c r="C78" s="150" t="s">
        <v>182</v>
      </c>
      <c r="D78" s="173" t="s">
        <v>210</v>
      </c>
      <c r="E78" s="170">
        <v>45229</v>
      </c>
      <c r="F78" s="152">
        <f>31411.6*8</f>
        <v>251292.79999999999</v>
      </c>
      <c r="G78" s="153">
        <v>45657</v>
      </c>
      <c r="H78" s="154">
        <v>0</v>
      </c>
      <c r="I78" s="147">
        <f t="shared" si="2"/>
        <v>251292.79999999999</v>
      </c>
      <c r="J78" s="174" t="s">
        <v>212</v>
      </c>
    </row>
    <row r="79" spans="1:10" s="155" customFormat="1" ht="21" customHeight="1" x14ac:dyDescent="0.25">
      <c r="A79" s="140">
        <v>122021523</v>
      </c>
      <c r="B79" s="160" t="s">
        <v>194</v>
      </c>
      <c r="C79" s="150" t="s">
        <v>195</v>
      </c>
      <c r="D79" s="149" t="s">
        <v>196</v>
      </c>
      <c r="E79" s="170" t="s">
        <v>197</v>
      </c>
      <c r="F79" s="152">
        <v>5140</v>
      </c>
      <c r="G79" s="153">
        <v>46022</v>
      </c>
      <c r="H79" s="154">
        <v>0</v>
      </c>
      <c r="I79" s="147">
        <f t="shared" si="2"/>
        <v>5140</v>
      </c>
      <c r="J79" s="148" t="s">
        <v>142</v>
      </c>
    </row>
    <row r="80" spans="1:10" s="155" customFormat="1" ht="58.5" customHeight="1" x14ac:dyDescent="0.25">
      <c r="A80" s="140">
        <v>401500973</v>
      </c>
      <c r="B80" s="169" t="s">
        <v>213</v>
      </c>
      <c r="C80" s="150" t="s">
        <v>35</v>
      </c>
      <c r="D80" s="173" t="s">
        <v>214</v>
      </c>
      <c r="E80" s="170">
        <v>45371</v>
      </c>
      <c r="F80" s="152">
        <v>90000</v>
      </c>
      <c r="G80" s="153">
        <v>46022</v>
      </c>
      <c r="H80" s="154">
        <v>0</v>
      </c>
      <c r="I80" s="147">
        <f t="shared" si="2"/>
        <v>90000</v>
      </c>
      <c r="J80" s="148" t="s">
        <v>142</v>
      </c>
    </row>
    <row r="81" spans="1:11" s="155" customFormat="1" ht="58.5" customHeight="1" x14ac:dyDescent="0.25">
      <c r="A81" s="140">
        <v>401500973</v>
      </c>
      <c r="B81" s="169" t="s">
        <v>213</v>
      </c>
      <c r="C81" s="150" t="s">
        <v>35</v>
      </c>
      <c r="D81" s="173" t="s">
        <v>223</v>
      </c>
      <c r="E81" s="170">
        <v>45386</v>
      </c>
      <c r="F81" s="152">
        <v>30000</v>
      </c>
      <c r="G81" s="153">
        <v>46022</v>
      </c>
      <c r="H81" s="154">
        <v>0</v>
      </c>
      <c r="I81" s="147">
        <f t="shared" si="2"/>
        <v>30000</v>
      </c>
      <c r="J81" s="148" t="s">
        <v>142</v>
      </c>
    </row>
    <row r="82" spans="1:11" s="183" customFormat="1" ht="58.5" customHeight="1" x14ac:dyDescent="0.25">
      <c r="A82" s="175">
        <v>401500973</v>
      </c>
      <c r="B82" s="169" t="s">
        <v>213</v>
      </c>
      <c r="C82" s="176" t="s">
        <v>35</v>
      </c>
      <c r="D82" s="177" t="s">
        <v>222</v>
      </c>
      <c r="E82" s="178">
        <v>45418</v>
      </c>
      <c r="F82" s="171">
        <v>30000</v>
      </c>
      <c r="G82" s="179">
        <v>46022</v>
      </c>
      <c r="H82" s="180">
        <v>0</v>
      </c>
      <c r="I82" s="181">
        <f t="shared" si="2"/>
        <v>30000</v>
      </c>
      <c r="J82" s="182" t="s">
        <v>142</v>
      </c>
    </row>
    <row r="83" spans="1:11" s="183" customFormat="1" ht="58.5" customHeight="1" x14ac:dyDescent="0.25">
      <c r="A83" s="175">
        <v>101619262</v>
      </c>
      <c r="B83" s="169" t="s">
        <v>224</v>
      </c>
      <c r="C83" s="176" t="s">
        <v>35</v>
      </c>
      <c r="D83" s="177" t="s">
        <v>187</v>
      </c>
      <c r="E83" s="178">
        <v>45070</v>
      </c>
      <c r="F83" s="171">
        <v>109586.51</v>
      </c>
      <c r="G83" s="179">
        <v>45291</v>
      </c>
      <c r="H83" s="180">
        <v>0</v>
      </c>
      <c r="I83" s="181">
        <f t="shared" si="2"/>
        <v>109586.51</v>
      </c>
      <c r="J83" s="182" t="s">
        <v>142</v>
      </c>
    </row>
    <row r="84" spans="1:11" s="183" customFormat="1" ht="58.5" customHeight="1" x14ac:dyDescent="0.25">
      <c r="A84" s="175">
        <v>130714835</v>
      </c>
      <c r="B84" s="169" t="s">
        <v>229</v>
      </c>
      <c r="C84" s="176" t="s">
        <v>230</v>
      </c>
      <c r="D84" s="177" t="s">
        <v>231</v>
      </c>
      <c r="E84" s="178">
        <v>45456</v>
      </c>
      <c r="F84" s="171">
        <v>1141000</v>
      </c>
      <c r="G84" s="179">
        <v>45657</v>
      </c>
      <c r="H84" s="180">
        <v>0</v>
      </c>
      <c r="I84" s="181">
        <f t="shared" ref="I84:I86" si="3">F84-H84</f>
        <v>1141000</v>
      </c>
      <c r="J84" s="182" t="s">
        <v>142</v>
      </c>
    </row>
    <row r="85" spans="1:11" s="183" customFormat="1" ht="58.5" customHeight="1" x14ac:dyDescent="0.25">
      <c r="A85" s="175"/>
      <c r="B85" s="169" t="s">
        <v>237</v>
      </c>
      <c r="C85" s="203" t="s">
        <v>241</v>
      </c>
      <c r="D85" s="177" t="s">
        <v>238</v>
      </c>
      <c r="E85" s="178">
        <v>45464</v>
      </c>
      <c r="F85" s="171">
        <v>101019.8</v>
      </c>
      <c r="G85" s="179"/>
      <c r="H85" s="180"/>
      <c r="I85" s="181">
        <f t="shared" si="3"/>
        <v>101019.8</v>
      </c>
      <c r="J85" s="182" t="s">
        <v>142</v>
      </c>
    </row>
    <row r="86" spans="1:11" s="183" customFormat="1" ht="58.5" customHeight="1" x14ac:dyDescent="0.25">
      <c r="A86" s="175"/>
      <c r="B86" s="169" t="s">
        <v>239</v>
      </c>
      <c r="C86" s="176" t="s">
        <v>240</v>
      </c>
      <c r="D86" s="177" t="s">
        <v>242</v>
      </c>
      <c r="E86" s="178">
        <v>45470</v>
      </c>
      <c r="F86" s="171">
        <v>129997.06</v>
      </c>
      <c r="G86" s="179"/>
      <c r="H86" s="180"/>
      <c r="I86" s="181">
        <f t="shared" si="3"/>
        <v>129997.06</v>
      </c>
      <c r="J86" s="182" t="s">
        <v>142</v>
      </c>
    </row>
    <row r="87" spans="1:11" s="183" customFormat="1" ht="58.5" customHeight="1" x14ac:dyDescent="0.25">
      <c r="A87" s="175">
        <v>417000172</v>
      </c>
      <c r="B87" s="169" t="s">
        <v>232</v>
      </c>
      <c r="C87" s="176" t="s">
        <v>234</v>
      </c>
      <c r="D87" s="177" t="s">
        <v>233</v>
      </c>
      <c r="E87" s="178">
        <v>45413</v>
      </c>
      <c r="F87" s="171">
        <v>2500</v>
      </c>
      <c r="G87" s="179">
        <v>46022</v>
      </c>
      <c r="H87" s="180">
        <v>0</v>
      </c>
      <c r="I87" s="181">
        <f t="shared" ref="I87" si="4">F87-H87</f>
        <v>2500</v>
      </c>
      <c r="J87" s="182" t="s">
        <v>142</v>
      </c>
    </row>
    <row r="88" spans="1:11" s="155" customFormat="1" ht="21" customHeight="1" x14ac:dyDescent="0.35">
      <c r="A88" s="228" t="s">
        <v>148</v>
      </c>
      <c r="B88" s="229"/>
      <c r="C88" s="229"/>
      <c r="D88" s="229"/>
      <c r="E88" s="230"/>
      <c r="F88" s="184">
        <f>SUM(F74:F87)</f>
        <v>2451464.17</v>
      </c>
      <c r="G88" s="184"/>
      <c r="H88" s="185"/>
      <c r="I88" s="186">
        <f>SUM(I74:I87)</f>
        <v>2451464.17</v>
      </c>
      <c r="J88" s="187"/>
    </row>
    <row r="89" spans="1:11" s="155" customFormat="1" ht="37.5" customHeight="1" x14ac:dyDescent="0.65">
      <c r="A89" s="226" t="s">
        <v>149</v>
      </c>
      <c r="B89" s="226"/>
      <c r="C89" s="226"/>
      <c r="D89" s="226"/>
      <c r="E89" s="226"/>
      <c r="F89" s="188">
        <f>F72+F88</f>
        <v>8832278.8599999994</v>
      </c>
      <c r="G89" s="188"/>
      <c r="H89" s="185"/>
      <c r="I89" s="189">
        <f>I72+I88</f>
        <v>8832278.8599999994</v>
      </c>
      <c r="J89" s="187"/>
    </row>
    <row r="90" spans="1:11" s="155" customFormat="1" ht="21" customHeight="1" x14ac:dyDescent="0.35">
      <c r="A90" s="190"/>
      <c r="B90" s="191"/>
      <c r="C90" s="191"/>
      <c r="D90" s="222"/>
      <c r="E90" s="222"/>
      <c r="F90" s="136"/>
      <c r="G90" s="136"/>
      <c r="H90" s="136"/>
      <c r="I90" s="136"/>
      <c r="J90" s="136"/>
    </row>
    <row r="91" spans="1:11" s="155" customFormat="1" ht="21" customHeight="1" x14ac:dyDescent="0.35">
      <c r="B91" s="223" t="s">
        <v>235</v>
      </c>
      <c r="C91" s="223"/>
      <c r="D91" s="192"/>
      <c r="E91" s="137"/>
      <c r="F91" s="137"/>
      <c r="G91" s="193"/>
      <c r="H91" s="193"/>
      <c r="I91" s="136"/>
      <c r="J91" s="136"/>
      <c r="K91" s="136"/>
    </row>
    <row r="92" spans="1:11" s="155" customFormat="1" ht="21" customHeight="1" x14ac:dyDescent="0.35">
      <c r="B92" s="223"/>
      <c r="C92" s="223"/>
      <c r="D92" s="194"/>
      <c r="E92" s="137"/>
      <c r="F92" s="137"/>
      <c r="G92" s="137"/>
      <c r="H92" s="137"/>
      <c r="I92" s="136"/>
      <c r="J92" s="136"/>
      <c r="K92" s="136"/>
    </row>
    <row r="93" spans="1:11" s="155" customFormat="1" ht="21" customHeight="1" x14ac:dyDescent="0.35">
      <c r="B93" s="223"/>
      <c r="C93" s="223"/>
      <c r="D93" s="194"/>
      <c r="E93" s="137"/>
      <c r="F93" s="137"/>
      <c r="G93" s="137"/>
      <c r="H93" s="137"/>
      <c r="I93" s="136"/>
      <c r="J93" s="136"/>
      <c r="K93" s="136"/>
    </row>
    <row r="94" spans="1:11" s="155" customFormat="1" ht="21" customHeight="1" x14ac:dyDescent="0.35">
      <c r="B94" s="195"/>
      <c r="C94" s="195"/>
      <c r="D94" s="194"/>
      <c r="E94" s="137"/>
      <c r="F94" s="137"/>
      <c r="G94" s="137"/>
      <c r="H94" s="137"/>
      <c r="I94" s="137"/>
      <c r="J94" s="137"/>
      <c r="K94" s="137"/>
    </row>
    <row r="95" spans="1:11" s="155" customFormat="1" ht="21" customHeight="1" x14ac:dyDescent="0.35">
      <c r="B95" s="195"/>
      <c r="C95" s="195"/>
      <c r="D95" s="191"/>
      <c r="E95" s="137"/>
      <c r="F95" s="137"/>
      <c r="G95" s="136"/>
      <c r="H95" s="136"/>
      <c r="I95" s="137"/>
      <c r="J95" s="137"/>
      <c r="K95" s="137"/>
    </row>
    <row r="96" spans="1:11" s="155" customFormat="1" ht="21" customHeight="1" x14ac:dyDescent="0.35">
      <c r="B96" s="190"/>
      <c r="C96" s="191"/>
      <c r="D96" s="191"/>
      <c r="E96" s="222" t="s">
        <v>152</v>
      </c>
      <c r="F96" s="222"/>
      <c r="G96" s="136"/>
      <c r="H96" s="136"/>
      <c r="I96" s="136"/>
      <c r="J96" s="136"/>
      <c r="K96" s="136"/>
    </row>
    <row r="97" spans="1:11" s="155" customFormat="1" ht="21" customHeight="1" x14ac:dyDescent="0.35">
      <c r="B97" s="190"/>
      <c r="C97" s="191"/>
      <c r="D97" s="191"/>
      <c r="E97" s="224" t="s">
        <v>153</v>
      </c>
      <c r="F97" s="224"/>
      <c r="G97" s="136"/>
      <c r="H97" s="136"/>
      <c r="I97" s="136"/>
      <c r="J97" s="136"/>
      <c r="K97" s="136"/>
    </row>
    <row r="98" spans="1:11" s="155" customFormat="1" ht="21" customHeight="1" x14ac:dyDescent="0.35">
      <c r="B98" s="196"/>
      <c r="C98" s="137"/>
      <c r="D98" s="192"/>
      <c r="E98" s="137"/>
      <c r="F98" s="137"/>
      <c r="G98" s="137"/>
      <c r="H98" s="137"/>
      <c r="I98" s="225"/>
      <c r="J98" s="224"/>
      <c r="K98" s="224"/>
    </row>
    <row r="99" spans="1:11" s="155" customFormat="1" ht="21" customHeight="1" x14ac:dyDescent="0.35">
      <c r="B99" s="196"/>
      <c r="C99" s="137"/>
      <c r="D99" s="192"/>
      <c r="E99" s="137"/>
      <c r="F99" s="137"/>
      <c r="G99" s="137"/>
      <c r="H99" s="137"/>
      <c r="I99" s="137"/>
      <c r="J99" s="137"/>
      <c r="K99" s="137"/>
    </row>
    <row r="100" spans="1:11" s="155" customFormat="1" ht="21" customHeight="1" x14ac:dyDescent="0.35">
      <c r="B100" s="196"/>
      <c r="C100" s="137"/>
      <c r="D100" s="192"/>
      <c r="E100" s="137"/>
      <c r="F100" s="137"/>
      <c r="G100" s="136"/>
      <c r="H100" s="136"/>
      <c r="I100" s="137"/>
      <c r="J100" s="137"/>
      <c r="K100" s="137"/>
    </row>
    <row r="101" spans="1:11" s="155" customFormat="1" ht="24.75" customHeight="1" x14ac:dyDescent="0.35">
      <c r="A101" s="196"/>
      <c r="B101" s="137"/>
      <c r="C101" s="192"/>
      <c r="D101" s="137"/>
      <c r="E101" s="137"/>
      <c r="F101" s="137"/>
      <c r="G101" s="137"/>
      <c r="H101" s="137"/>
      <c r="I101" s="137"/>
      <c r="J101" s="137"/>
    </row>
    <row r="102" spans="1:11" s="155" customFormat="1" ht="21" customHeight="1" x14ac:dyDescent="0.35">
      <c r="A102" s="196"/>
      <c r="B102" s="137"/>
      <c r="C102" s="192"/>
      <c r="D102" s="137"/>
      <c r="E102" s="137"/>
      <c r="F102" s="137"/>
      <c r="G102" s="137"/>
      <c r="H102" s="137"/>
      <c r="I102" s="137"/>
      <c r="J102" s="137"/>
    </row>
    <row r="103" spans="1:11" s="155" customFormat="1" ht="21" customHeight="1" x14ac:dyDescent="0.35">
      <c r="A103" s="196"/>
      <c r="B103" s="137"/>
      <c r="C103" s="192"/>
      <c r="D103" s="137"/>
      <c r="E103" s="137"/>
      <c r="F103" s="137"/>
      <c r="G103" s="137"/>
      <c r="H103" s="137"/>
      <c r="I103" s="137"/>
      <c r="J103" s="137"/>
    </row>
    <row r="104" spans="1:11" s="155" customFormat="1" ht="21" customHeight="1" x14ac:dyDescent="0.35">
      <c r="A104" s="196"/>
      <c r="B104" s="137"/>
      <c r="C104" s="192"/>
      <c r="D104" s="137"/>
      <c r="E104" s="137"/>
      <c r="F104" s="137"/>
      <c r="G104" s="137"/>
      <c r="H104" s="137"/>
      <c r="I104" s="137"/>
      <c r="J104" s="137"/>
    </row>
    <row r="105" spans="1:11" s="155" customFormat="1" ht="21" customHeight="1" x14ac:dyDescent="0.35">
      <c r="A105" s="196"/>
      <c r="B105" s="137"/>
      <c r="C105" s="192"/>
      <c r="D105" s="137"/>
      <c r="E105" s="137"/>
      <c r="F105" s="137"/>
      <c r="G105" s="137"/>
      <c r="H105" s="137"/>
      <c r="I105" s="137"/>
      <c r="J105" s="137"/>
    </row>
    <row r="106" spans="1:11" s="155" customFormat="1" ht="21" customHeight="1" x14ac:dyDescent="0.35">
      <c r="A106" s="196"/>
      <c r="B106" s="137"/>
      <c r="C106" s="192"/>
      <c r="D106" s="137"/>
      <c r="E106" s="137"/>
      <c r="F106" s="137"/>
      <c r="G106" s="137"/>
      <c r="H106" s="137"/>
      <c r="I106" s="137"/>
      <c r="J106" s="137"/>
    </row>
    <row r="107" spans="1:11" s="155" customFormat="1" ht="21" customHeight="1" x14ac:dyDescent="0.35">
      <c r="A107" s="196"/>
      <c r="B107" s="137"/>
      <c r="C107" s="192"/>
      <c r="D107" s="137"/>
      <c r="E107" s="137"/>
      <c r="F107" s="137"/>
      <c r="G107" s="137"/>
      <c r="H107" s="137"/>
      <c r="I107" s="137"/>
      <c r="J107" s="137"/>
    </row>
    <row r="108" spans="1:11" s="155" customFormat="1" ht="21" customHeight="1" x14ac:dyDescent="0.35">
      <c r="A108" s="196"/>
      <c r="B108" s="137"/>
      <c r="C108" s="192"/>
      <c r="D108" s="137"/>
      <c r="E108" s="137"/>
      <c r="F108" s="137"/>
      <c r="G108" s="137"/>
      <c r="H108" s="137"/>
      <c r="I108" s="137"/>
      <c r="J108" s="137"/>
    </row>
    <row r="109" spans="1:11" s="155" customFormat="1" ht="21" customHeight="1" x14ac:dyDescent="0.35">
      <c r="A109" s="196"/>
      <c r="B109" s="137"/>
      <c r="C109" s="192"/>
      <c r="D109" s="137"/>
      <c r="E109" s="137"/>
      <c r="F109" s="137"/>
      <c r="G109" s="137"/>
      <c r="H109" s="137"/>
      <c r="I109" s="137"/>
      <c r="J109" s="137"/>
    </row>
    <row r="110" spans="1:11" s="155" customFormat="1" ht="21" customHeight="1" x14ac:dyDescent="0.35">
      <c r="A110" s="196"/>
      <c r="B110" s="137"/>
      <c r="C110" s="192"/>
      <c r="D110" s="137"/>
      <c r="E110" s="137"/>
      <c r="F110" s="137"/>
      <c r="G110" s="137"/>
      <c r="H110" s="137"/>
      <c r="I110" s="137"/>
      <c r="J110" s="137"/>
    </row>
    <row r="111" spans="1:11" s="155" customFormat="1" ht="21" customHeight="1" x14ac:dyDescent="0.35">
      <c r="A111" s="196"/>
      <c r="B111" s="137"/>
      <c r="C111" s="192"/>
      <c r="D111" s="137"/>
      <c r="E111" s="137"/>
      <c r="F111" s="137"/>
      <c r="G111" s="137"/>
      <c r="H111" s="137"/>
      <c r="I111" s="137"/>
      <c r="J111" s="137"/>
    </row>
    <row r="112" spans="1:11" s="155" customFormat="1" ht="21" customHeight="1" x14ac:dyDescent="0.35">
      <c r="A112" s="196"/>
      <c r="B112" s="137"/>
      <c r="C112" s="192"/>
      <c r="D112" s="137"/>
      <c r="E112" s="137"/>
      <c r="F112" s="137"/>
      <c r="G112" s="137"/>
      <c r="H112" s="137"/>
      <c r="I112" s="137"/>
      <c r="J112" s="137"/>
    </row>
    <row r="113" spans="1:11" s="155" customFormat="1" ht="20.25" customHeight="1" x14ac:dyDescent="0.35">
      <c r="A113" s="196"/>
      <c r="B113" s="137"/>
      <c r="C113" s="192"/>
      <c r="D113" s="137"/>
      <c r="E113" s="137"/>
      <c r="F113" s="137"/>
      <c r="G113" s="137"/>
      <c r="H113" s="137"/>
      <c r="I113" s="137"/>
      <c r="J113" s="137"/>
    </row>
    <row r="114" spans="1:11" s="155" customFormat="1" ht="20.25" customHeight="1" x14ac:dyDescent="0.35">
      <c r="A114" s="196"/>
      <c r="B114" s="137"/>
      <c r="C114" s="192"/>
      <c r="D114" s="137"/>
      <c r="E114" s="137"/>
      <c r="F114" s="137"/>
      <c r="G114" s="137"/>
      <c r="H114" s="137"/>
      <c r="I114" s="137"/>
      <c r="J114" s="137"/>
    </row>
    <row r="115" spans="1:11" s="155" customFormat="1" ht="20.25" customHeight="1" x14ac:dyDescent="0.35">
      <c r="A115" s="196"/>
      <c r="B115" s="137"/>
      <c r="C115" s="192"/>
      <c r="D115" s="137"/>
      <c r="E115" s="137"/>
      <c r="F115" s="137"/>
      <c r="G115" s="137"/>
      <c r="H115" s="137"/>
      <c r="I115" s="137"/>
      <c r="J115" s="137"/>
    </row>
    <row r="116" spans="1:11" s="198" customFormat="1" ht="18" customHeight="1" x14ac:dyDescent="0.35">
      <c r="A116" s="196"/>
      <c r="B116" s="137"/>
      <c r="C116" s="192"/>
      <c r="D116" s="137"/>
      <c r="E116" s="137"/>
      <c r="F116" s="137"/>
      <c r="G116" s="137"/>
      <c r="H116" s="137"/>
      <c r="I116" s="137"/>
      <c r="J116" s="137"/>
      <c r="K116" s="197"/>
    </row>
    <row r="117" spans="1:11" s="198" customFormat="1" x14ac:dyDescent="0.35">
      <c r="A117" s="196"/>
      <c r="B117" s="137"/>
      <c r="C117" s="192"/>
      <c r="D117" s="137"/>
      <c r="E117" s="137"/>
      <c r="F117" s="137"/>
      <c r="G117" s="137"/>
      <c r="H117" s="137"/>
      <c r="I117" s="137"/>
      <c r="J117" s="137"/>
    </row>
    <row r="118" spans="1:11" s="136" customFormat="1" ht="60" customHeight="1" x14ac:dyDescent="0.35">
      <c r="A118" s="196"/>
      <c r="B118" s="137"/>
      <c r="C118" s="192"/>
      <c r="D118" s="137"/>
      <c r="E118" s="137"/>
      <c r="F118" s="137"/>
      <c r="G118" s="137"/>
      <c r="H118" s="137"/>
      <c r="I118" s="137"/>
      <c r="J118" s="137"/>
    </row>
    <row r="119" spans="1:11" s="136" customFormat="1" ht="15" customHeight="1" x14ac:dyDescent="0.35">
      <c r="A119" s="196"/>
      <c r="B119" s="137"/>
      <c r="C119" s="192"/>
      <c r="D119" s="137"/>
      <c r="E119" s="137"/>
      <c r="F119" s="137"/>
      <c r="G119" s="137"/>
      <c r="H119" s="137"/>
      <c r="I119" s="137"/>
      <c r="J119" s="137"/>
    </row>
    <row r="120" spans="1:11" s="136" customFormat="1" ht="15" customHeight="1" x14ac:dyDescent="0.35">
      <c r="A120" s="196"/>
      <c r="B120" s="137"/>
      <c r="C120" s="192"/>
      <c r="D120" s="137"/>
      <c r="E120" s="137"/>
      <c r="F120" s="137"/>
      <c r="G120" s="137"/>
      <c r="H120" s="137"/>
      <c r="I120" s="137"/>
      <c r="J120" s="137"/>
    </row>
    <row r="121" spans="1:11" s="198" customFormat="1" x14ac:dyDescent="0.35">
      <c r="A121" s="196"/>
      <c r="B121" s="137"/>
      <c r="C121" s="192"/>
      <c r="D121" s="137"/>
      <c r="E121" s="137"/>
      <c r="F121" s="137"/>
      <c r="G121" s="137"/>
      <c r="H121" s="137"/>
      <c r="I121" s="137"/>
      <c r="J121" s="137"/>
    </row>
    <row r="122" spans="1:11" s="136" customFormat="1" x14ac:dyDescent="0.35">
      <c r="A122" s="196"/>
      <c r="B122" s="137"/>
      <c r="C122" s="192"/>
      <c r="D122" s="137"/>
      <c r="E122" s="137"/>
      <c r="F122" s="137"/>
      <c r="G122" s="137"/>
      <c r="H122" s="137"/>
      <c r="I122" s="137"/>
      <c r="J122" s="137"/>
    </row>
    <row r="123" spans="1:11" s="136" customFormat="1" x14ac:dyDescent="0.35">
      <c r="A123" s="196"/>
      <c r="B123" s="137"/>
      <c r="C123" s="192"/>
      <c r="D123" s="137"/>
      <c r="E123" s="137"/>
      <c r="F123" s="137"/>
      <c r="G123" s="137"/>
      <c r="H123" s="137"/>
      <c r="I123" s="137"/>
      <c r="J123" s="137"/>
    </row>
    <row r="124" spans="1:11" s="136" customFormat="1" x14ac:dyDescent="0.35">
      <c r="A124" s="196"/>
      <c r="B124" s="137"/>
      <c r="C124" s="192"/>
      <c r="D124" s="137"/>
      <c r="E124" s="137"/>
      <c r="F124" s="137"/>
      <c r="G124" s="137"/>
      <c r="H124" s="137"/>
      <c r="I124" s="137"/>
      <c r="J124" s="137"/>
    </row>
    <row r="125" spans="1:11" s="136" customFormat="1" x14ac:dyDescent="0.35">
      <c r="A125" s="196"/>
      <c r="B125" s="137"/>
      <c r="C125" s="192"/>
      <c r="D125" s="137"/>
      <c r="E125" s="137"/>
      <c r="F125" s="137"/>
      <c r="G125" s="137"/>
      <c r="H125" s="137"/>
      <c r="I125" s="137"/>
      <c r="J125" s="137"/>
    </row>
    <row r="126" spans="1:11" s="136" customFormat="1" x14ac:dyDescent="0.35">
      <c r="A126" s="196"/>
      <c r="B126" s="137"/>
      <c r="C126" s="192"/>
      <c r="D126" s="137"/>
      <c r="E126" s="137"/>
      <c r="F126" s="137"/>
      <c r="G126" s="137"/>
      <c r="H126" s="137"/>
      <c r="I126" s="137"/>
      <c r="J126" s="137"/>
    </row>
    <row r="127" spans="1:11" s="136" customFormat="1" x14ac:dyDescent="0.35">
      <c r="A127" s="196"/>
      <c r="B127" s="137"/>
      <c r="C127" s="192"/>
      <c r="D127" s="137"/>
      <c r="E127" s="137"/>
      <c r="F127" s="137"/>
      <c r="G127" s="137"/>
      <c r="H127" s="137"/>
      <c r="I127" s="137"/>
      <c r="J127" s="137"/>
    </row>
    <row r="128" spans="1:11" s="136" customFormat="1" x14ac:dyDescent="0.35">
      <c r="A128" s="196"/>
      <c r="B128" s="137"/>
      <c r="C128" s="192"/>
      <c r="D128" s="137"/>
      <c r="E128" s="137"/>
      <c r="F128" s="137"/>
      <c r="G128" s="137"/>
      <c r="H128" s="137"/>
      <c r="I128" s="137"/>
      <c r="J128" s="137"/>
    </row>
    <row r="129" spans="1:10" s="136" customFormat="1" x14ac:dyDescent="0.35">
      <c r="A129" s="196"/>
      <c r="B129" s="137"/>
      <c r="C129" s="192"/>
      <c r="D129" s="137"/>
      <c r="E129" s="137"/>
      <c r="F129" s="137"/>
      <c r="G129" s="137"/>
      <c r="H129" s="137"/>
      <c r="I129" s="137"/>
      <c r="J129" s="137"/>
    </row>
    <row r="130" spans="1:10" s="136" customFormat="1" x14ac:dyDescent="0.35">
      <c r="A130" s="196"/>
      <c r="B130" s="137"/>
      <c r="C130" s="192"/>
      <c r="D130" s="137"/>
      <c r="E130" s="137"/>
      <c r="F130" s="137"/>
      <c r="G130" s="137"/>
      <c r="H130" s="137"/>
      <c r="I130" s="137"/>
      <c r="J130" s="137"/>
    </row>
    <row r="131" spans="1:10" s="136" customFormat="1" x14ac:dyDescent="0.35">
      <c r="A131" s="196"/>
      <c r="B131" s="137"/>
      <c r="C131" s="192"/>
      <c r="D131" s="137"/>
      <c r="E131" s="137"/>
      <c r="F131" s="137"/>
      <c r="G131" s="137"/>
      <c r="H131" s="137"/>
      <c r="I131" s="137"/>
      <c r="J131" s="137"/>
    </row>
    <row r="132" spans="1:10" s="136" customFormat="1" x14ac:dyDescent="0.35">
      <c r="A132" s="196"/>
      <c r="B132" s="137"/>
      <c r="C132" s="192"/>
      <c r="D132" s="137"/>
      <c r="E132" s="137"/>
      <c r="F132" s="137"/>
      <c r="G132" s="137"/>
      <c r="H132" s="137"/>
      <c r="I132" s="137"/>
      <c r="J132" s="137"/>
    </row>
    <row r="133" spans="1:10" s="136" customFormat="1" x14ac:dyDescent="0.35">
      <c r="A133" s="196"/>
      <c r="B133" s="137"/>
      <c r="C133" s="192"/>
      <c r="D133" s="137"/>
      <c r="E133" s="137"/>
      <c r="F133" s="137"/>
      <c r="G133" s="137"/>
      <c r="H133" s="137"/>
      <c r="I133" s="137"/>
      <c r="J133" s="137"/>
    </row>
    <row r="134" spans="1:10" s="136" customFormat="1" x14ac:dyDescent="0.35">
      <c r="A134" s="196"/>
      <c r="B134" s="137"/>
      <c r="C134" s="192"/>
      <c r="D134" s="137"/>
      <c r="E134" s="137"/>
      <c r="F134" s="137"/>
      <c r="G134" s="137"/>
      <c r="H134" s="137"/>
      <c r="I134" s="137"/>
      <c r="J134" s="137"/>
    </row>
    <row r="135" spans="1:10" s="136" customFormat="1" x14ac:dyDescent="0.35">
      <c r="A135" s="196"/>
      <c r="B135" s="137"/>
      <c r="C135" s="192"/>
      <c r="D135" s="137"/>
      <c r="E135" s="137"/>
      <c r="F135" s="137"/>
      <c r="G135" s="137"/>
      <c r="H135" s="137"/>
      <c r="I135" s="137"/>
      <c r="J135" s="137"/>
    </row>
    <row r="136" spans="1:10" s="136" customFormat="1" x14ac:dyDescent="0.35">
      <c r="A136" s="196"/>
      <c r="B136" s="137"/>
      <c r="C136" s="192"/>
      <c r="D136" s="137"/>
      <c r="E136" s="137"/>
      <c r="F136" s="137"/>
      <c r="G136" s="137"/>
      <c r="H136" s="137"/>
      <c r="I136" s="137"/>
      <c r="J136" s="137"/>
    </row>
    <row r="137" spans="1:10" s="136" customFormat="1" x14ac:dyDescent="0.35">
      <c r="A137" s="196"/>
      <c r="B137" s="137"/>
      <c r="C137" s="192"/>
      <c r="D137" s="137"/>
      <c r="E137" s="137"/>
      <c r="F137" s="137"/>
      <c r="G137" s="137"/>
      <c r="H137" s="137"/>
      <c r="I137" s="137"/>
      <c r="J137" s="137"/>
    </row>
    <row r="138" spans="1:10" s="136" customFormat="1" x14ac:dyDescent="0.35">
      <c r="A138" s="196"/>
      <c r="B138" s="137"/>
      <c r="C138" s="192"/>
      <c r="D138" s="137"/>
      <c r="E138" s="137"/>
      <c r="F138" s="137"/>
      <c r="G138" s="137"/>
      <c r="H138" s="137"/>
      <c r="I138" s="137"/>
      <c r="J138" s="137"/>
    </row>
    <row r="139" spans="1:10" s="136" customFormat="1" x14ac:dyDescent="0.35">
      <c r="A139" s="196"/>
      <c r="B139" s="137"/>
      <c r="C139" s="192"/>
      <c r="D139" s="137"/>
      <c r="E139" s="137"/>
      <c r="F139" s="137"/>
      <c r="G139" s="137"/>
      <c r="H139" s="137"/>
      <c r="I139" s="137"/>
      <c r="J139" s="137"/>
    </row>
    <row r="140" spans="1:10" s="136" customFormat="1" x14ac:dyDescent="0.35">
      <c r="A140" s="196"/>
      <c r="B140" s="137"/>
      <c r="C140" s="192"/>
      <c r="D140" s="137"/>
      <c r="E140" s="137"/>
      <c r="F140" s="137"/>
      <c r="G140" s="137"/>
      <c r="H140" s="137"/>
      <c r="I140" s="137"/>
      <c r="J140" s="137"/>
    </row>
    <row r="141" spans="1:10" s="136" customFormat="1" x14ac:dyDescent="0.35">
      <c r="A141" s="196"/>
      <c r="B141" s="137"/>
      <c r="C141" s="192"/>
      <c r="D141" s="137"/>
      <c r="E141" s="137"/>
      <c r="F141" s="137"/>
      <c r="G141" s="137"/>
      <c r="H141" s="137"/>
      <c r="I141" s="137"/>
      <c r="J141" s="137"/>
    </row>
    <row r="142" spans="1:10" s="136" customFormat="1" x14ac:dyDescent="0.35">
      <c r="A142" s="196"/>
      <c r="B142" s="137"/>
      <c r="C142" s="192"/>
      <c r="D142" s="137"/>
      <c r="E142" s="137"/>
      <c r="F142" s="137"/>
      <c r="G142" s="137"/>
      <c r="H142" s="137"/>
      <c r="I142" s="137"/>
      <c r="J142" s="137"/>
    </row>
    <row r="143" spans="1:10" s="136" customFormat="1" x14ac:dyDescent="0.35">
      <c r="A143" s="196"/>
      <c r="B143" s="137"/>
      <c r="C143" s="192"/>
      <c r="D143" s="137"/>
      <c r="E143" s="137"/>
      <c r="F143" s="137"/>
      <c r="G143" s="137"/>
      <c r="H143" s="137"/>
      <c r="I143" s="137"/>
      <c r="J143" s="137"/>
    </row>
    <row r="144" spans="1:10" s="136" customFormat="1" x14ac:dyDescent="0.35">
      <c r="A144" s="196"/>
      <c r="B144" s="137"/>
      <c r="C144" s="192"/>
      <c r="D144" s="137"/>
      <c r="E144" s="137"/>
      <c r="F144" s="137"/>
      <c r="G144" s="137"/>
      <c r="H144" s="137"/>
      <c r="I144" s="137"/>
      <c r="J144" s="137"/>
    </row>
    <row r="145" spans="1:10" s="136" customFormat="1" x14ac:dyDescent="0.35">
      <c r="A145" s="196"/>
      <c r="B145" s="137"/>
      <c r="C145" s="192"/>
      <c r="D145" s="137"/>
      <c r="E145" s="137"/>
      <c r="F145" s="137"/>
      <c r="G145" s="137"/>
      <c r="H145" s="137"/>
      <c r="I145" s="137"/>
      <c r="J145" s="137"/>
    </row>
    <row r="146" spans="1:10" s="136" customFormat="1" x14ac:dyDescent="0.35">
      <c r="A146" s="196"/>
      <c r="B146" s="137"/>
      <c r="C146" s="192"/>
      <c r="D146" s="137"/>
      <c r="E146" s="137"/>
      <c r="F146" s="137"/>
      <c r="G146" s="137"/>
      <c r="H146" s="137"/>
      <c r="I146" s="137"/>
      <c r="J146" s="137"/>
    </row>
    <row r="147" spans="1:10" s="136" customFormat="1" x14ac:dyDescent="0.35">
      <c r="A147" s="196"/>
      <c r="B147" s="137"/>
      <c r="C147" s="192"/>
      <c r="D147" s="137"/>
      <c r="E147" s="137"/>
      <c r="F147" s="137"/>
      <c r="G147" s="137"/>
      <c r="H147" s="137"/>
      <c r="I147" s="137"/>
      <c r="J147" s="137"/>
    </row>
    <row r="148" spans="1:10" s="136" customFormat="1" x14ac:dyDescent="0.35">
      <c r="A148" s="196"/>
      <c r="B148" s="137"/>
      <c r="C148" s="192"/>
      <c r="D148" s="137"/>
      <c r="E148" s="137"/>
      <c r="F148" s="137"/>
      <c r="G148" s="137"/>
      <c r="H148" s="137"/>
      <c r="I148" s="137"/>
      <c r="J148" s="137"/>
    </row>
    <row r="149" spans="1:10" s="136" customFormat="1" x14ac:dyDescent="0.35">
      <c r="A149" s="196"/>
      <c r="B149" s="137"/>
      <c r="C149" s="192"/>
      <c r="D149" s="137"/>
      <c r="E149" s="137"/>
      <c r="F149" s="137"/>
      <c r="G149" s="137"/>
      <c r="H149" s="137"/>
      <c r="I149" s="137"/>
      <c r="J149" s="137"/>
    </row>
    <row r="150" spans="1:10" s="136" customFormat="1" x14ac:dyDescent="0.35">
      <c r="A150" s="196"/>
      <c r="B150" s="137"/>
      <c r="C150" s="192"/>
      <c r="D150" s="137"/>
      <c r="E150" s="137"/>
      <c r="F150" s="137"/>
      <c r="G150" s="137"/>
      <c r="H150" s="137"/>
      <c r="I150" s="137"/>
      <c r="J150" s="137"/>
    </row>
    <row r="151" spans="1:10" s="136" customFormat="1" x14ac:dyDescent="0.35">
      <c r="A151" s="196"/>
      <c r="B151" s="137"/>
      <c r="C151" s="192"/>
      <c r="D151" s="137"/>
      <c r="E151" s="137"/>
      <c r="F151" s="137"/>
      <c r="G151" s="137"/>
      <c r="H151" s="137"/>
      <c r="I151" s="137"/>
      <c r="J151" s="137"/>
    </row>
    <row r="152" spans="1:10" s="136" customFormat="1" x14ac:dyDescent="0.35">
      <c r="A152" s="196"/>
      <c r="B152" s="137"/>
      <c r="C152" s="192"/>
      <c r="D152" s="137"/>
      <c r="E152" s="137"/>
      <c r="F152" s="137"/>
      <c r="G152" s="137"/>
      <c r="H152" s="137"/>
      <c r="I152" s="137"/>
      <c r="J152" s="137"/>
    </row>
    <row r="153" spans="1:10" s="136" customFormat="1" x14ac:dyDescent="0.35">
      <c r="A153" s="196"/>
      <c r="B153" s="137"/>
      <c r="C153" s="192"/>
      <c r="D153" s="137"/>
      <c r="E153" s="137"/>
      <c r="F153" s="137"/>
      <c r="G153" s="137"/>
      <c r="H153" s="137"/>
      <c r="I153" s="137"/>
      <c r="J153" s="137"/>
    </row>
    <row r="154" spans="1:10" s="136" customFormat="1" x14ac:dyDescent="0.35">
      <c r="A154" s="196"/>
      <c r="B154" s="137"/>
      <c r="C154" s="192"/>
      <c r="D154" s="137"/>
      <c r="E154" s="137"/>
      <c r="F154" s="137"/>
      <c r="G154" s="137"/>
      <c r="H154" s="137"/>
      <c r="I154" s="137"/>
      <c r="J154" s="137"/>
    </row>
    <row r="155" spans="1:10" s="136" customFormat="1" x14ac:dyDescent="0.35">
      <c r="A155" s="196"/>
      <c r="B155" s="137"/>
      <c r="C155" s="192"/>
      <c r="D155" s="137"/>
      <c r="E155" s="137"/>
      <c r="F155" s="137"/>
      <c r="G155" s="137"/>
      <c r="H155" s="137"/>
      <c r="I155" s="137"/>
      <c r="J155" s="137"/>
    </row>
    <row r="156" spans="1:10" s="136" customFormat="1" x14ac:dyDescent="0.35">
      <c r="A156" s="196"/>
      <c r="B156" s="137"/>
      <c r="C156" s="192"/>
      <c r="D156" s="137"/>
      <c r="E156" s="137"/>
      <c r="F156" s="137"/>
      <c r="G156" s="137"/>
      <c r="H156" s="137"/>
      <c r="I156" s="137"/>
      <c r="J156" s="137"/>
    </row>
    <row r="157" spans="1:10" s="136" customFormat="1" x14ac:dyDescent="0.35">
      <c r="A157" s="196"/>
      <c r="B157" s="137"/>
      <c r="C157" s="192"/>
      <c r="D157" s="137"/>
      <c r="E157" s="137"/>
      <c r="F157" s="137"/>
      <c r="G157" s="137"/>
      <c r="H157" s="137"/>
      <c r="I157" s="137"/>
      <c r="J157" s="137"/>
    </row>
    <row r="158" spans="1:10" s="136" customFormat="1" x14ac:dyDescent="0.35">
      <c r="A158" s="196"/>
      <c r="B158" s="137"/>
      <c r="C158" s="192"/>
      <c r="D158" s="137"/>
      <c r="E158" s="137"/>
      <c r="F158" s="137"/>
      <c r="G158" s="137"/>
      <c r="H158" s="137"/>
      <c r="I158" s="137"/>
      <c r="J158" s="137"/>
    </row>
    <row r="159" spans="1:10" s="136" customFormat="1" x14ac:dyDescent="0.35">
      <c r="A159" s="196"/>
      <c r="B159" s="137"/>
      <c r="C159" s="192"/>
      <c r="D159" s="137"/>
      <c r="E159" s="137"/>
      <c r="F159" s="137"/>
      <c r="G159" s="137"/>
      <c r="H159" s="137"/>
      <c r="I159" s="137"/>
      <c r="J159" s="137"/>
    </row>
    <row r="160" spans="1:10" s="136" customFormat="1" x14ac:dyDescent="0.35">
      <c r="A160" s="196"/>
      <c r="B160" s="137"/>
      <c r="C160" s="192"/>
      <c r="D160" s="137"/>
      <c r="E160" s="137"/>
      <c r="F160" s="137"/>
      <c r="G160" s="137"/>
      <c r="H160" s="137"/>
      <c r="I160" s="137"/>
      <c r="J160" s="137"/>
    </row>
    <row r="161" spans="1:10" s="136" customFormat="1" x14ac:dyDescent="0.35">
      <c r="A161" s="196"/>
      <c r="B161" s="137"/>
      <c r="C161" s="192"/>
      <c r="D161" s="137"/>
      <c r="E161" s="137"/>
      <c r="F161" s="137"/>
      <c r="G161" s="137"/>
      <c r="H161" s="137"/>
      <c r="I161" s="137"/>
      <c r="J161" s="137"/>
    </row>
    <row r="162" spans="1:10" s="136" customFormat="1" x14ac:dyDescent="0.35">
      <c r="A162" s="196"/>
      <c r="B162" s="137"/>
      <c r="C162" s="192"/>
      <c r="D162" s="137"/>
      <c r="E162" s="137"/>
      <c r="F162" s="137"/>
      <c r="G162" s="137"/>
      <c r="H162" s="137"/>
      <c r="I162" s="137"/>
      <c r="J162" s="137"/>
    </row>
    <row r="163" spans="1:10" s="136" customFormat="1" x14ac:dyDescent="0.35">
      <c r="A163" s="196"/>
      <c r="B163" s="137"/>
      <c r="C163" s="192"/>
      <c r="D163" s="137"/>
      <c r="E163" s="137"/>
      <c r="F163" s="137"/>
      <c r="G163" s="137"/>
      <c r="H163" s="137"/>
      <c r="I163" s="137"/>
      <c r="J163" s="137"/>
    </row>
    <row r="164" spans="1:10" s="136" customFormat="1" x14ac:dyDescent="0.35">
      <c r="A164" s="196"/>
      <c r="B164" s="137"/>
      <c r="C164" s="192"/>
      <c r="D164" s="137"/>
      <c r="E164" s="137"/>
      <c r="F164" s="137"/>
      <c r="G164" s="137"/>
      <c r="H164" s="137"/>
      <c r="I164" s="137"/>
      <c r="J164" s="137"/>
    </row>
    <row r="165" spans="1:10" s="136" customFormat="1" x14ac:dyDescent="0.35">
      <c r="A165" s="196"/>
      <c r="B165" s="137"/>
      <c r="C165" s="192"/>
      <c r="D165" s="137"/>
      <c r="E165" s="137"/>
      <c r="F165" s="137"/>
      <c r="G165" s="137"/>
      <c r="H165" s="137"/>
      <c r="I165" s="137"/>
      <c r="J165" s="137"/>
    </row>
    <row r="166" spans="1:10" s="136" customFormat="1" x14ac:dyDescent="0.35">
      <c r="A166" s="196"/>
      <c r="B166" s="137"/>
      <c r="C166" s="192"/>
      <c r="D166" s="137"/>
      <c r="E166" s="137"/>
      <c r="F166" s="137"/>
      <c r="G166" s="137"/>
      <c r="H166" s="137"/>
      <c r="I166" s="137"/>
      <c r="J166" s="137"/>
    </row>
    <row r="167" spans="1:10" s="136" customFormat="1" x14ac:dyDescent="0.35">
      <c r="A167" s="196"/>
      <c r="B167" s="137"/>
      <c r="C167" s="192"/>
      <c r="D167" s="137"/>
      <c r="E167" s="137"/>
      <c r="F167" s="137"/>
      <c r="G167" s="137"/>
      <c r="H167" s="137"/>
      <c r="I167" s="137"/>
      <c r="J167" s="137"/>
    </row>
    <row r="168" spans="1:10" s="136" customFormat="1" x14ac:dyDescent="0.35">
      <c r="A168" s="196"/>
      <c r="B168" s="137"/>
      <c r="C168" s="192"/>
      <c r="D168" s="137"/>
      <c r="E168" s="137"/>
      <c r="F168" s="137"/>
      <c r="G168" s="137"/>
      <c r="H168" s="137"/>
      <c r="I168" s="137"/>
      <c r="J168" s="137"/>
    </row>
    <row r="169" spans="1:10" s="136" customFormat="1" x14ac:dyDescent="0.35">
      <c r="A169" s="196"/>
      <c r="B169" s="137"/>
      <c r="C169" s="192"/>
      <c r="D169" s="137"/>
      <c r="E169" s="137"/>
      <c r="F169" s="137"/>
      <c r="G169" s="137"/>
      <c r="H169" s="137"/>
      <c r="I169" s="137"/>
      <c r="J169" s="137"/>
    </row>
    <row r="170" spans="1:10" s="136" customFormat="1" x14ac:dyDescent="0.35">
      <c r="A170" s="196"/>
      <c r="B170" s="137"/>
      <c r="C170" s="192"/>
      <c r="D170" s="137"/>
      <c r="E170" s="137"/>
      <c r="F170" s="137"/>
      <c r="G170" s="137"/>
      <c r="H170" s="137"/>
      <c r="I170" s="137"/>
      <c r="J170" s="137"/>
    </row>
    <row r="171" spans="1:10" s="136" customFormat="1" x14ac:dyDescent="0.35">
      <c r="A171" s="196"/>
      <c r="B171" s="137"/>
      <c r="C171" s="192"/>
      <c r="D171" s="137"/>
      <c r="E171" s="137"/>
      <c r="F171" s="137"/>
      <c r="G171" s="137"/>
      <c r="H171" s="137"/>
      <c r="I171" s="137"/>
      <c r="J171" s="137"/>
    </row>
    <row r="172" spans="1:10" s="136" customFormat="1" x14ac:dyDescent="0.35">
      <c r="A172" s="196"/>
      <c r="B172" s="137"/>
      <c r="C172" s="192"/>
      <c r="D172" s="137"/>
      <c r="E172" s="137"/>
      <c r="F172" s="137"/>
      <c r="G172" s="137"/>
      <c r="H172" s="137"/>
      <c r="I172" s="137"/>
      <c r="J172" s="137"/>
    </row>
    <row r="173" spans="1:10" s="136" customFormat="1" x14ac:dyDescent="0.35">
      <c r="A173" s="196"/>
      <c r="B173" s="137"/>
      <c r="C173" s="192"/>
      <c r="D173" s="137"/>
      <c r="E173" s="137"/>
      <c r="F173" s="137"/>
      <c r="G173" s="137"/>
      <c r="H173" s="137"/>
      <c r="I173" s="137"/>
      <c r="J173" s="137"/>
    </row>
    <row r="174" spans="1:10" s="136" customFormat="1" x14ac:dyDescent="0.35">
      <c r="A174" s="196"/>
      <c r="B174" s="137"/>
      <c r="C174" s="192"/>
      <c r="D174" s="137"/>
      <c r="E174" s="137"/>
      <c r="F174" s="137"/>
      <c r="G174" s="137"/>
      <c r="H174" s="137"/>
      <c r="I174" s="137"/>
      <c r="J174" s="137"/>
    </row>
    <row r="175" spans="1:10" s="136" customFormat="1" ht="16.5" customHeight="1" x14ac:dyDescent="0.35">
      <c r="A175" s="196"/>
      <c r="B175" s="137"/>
      <c r="C175" s="192"/>
      <c r="D175" s="137"/>
      <c r="E175" s="137"/>
      <c r="F175" s="137"/>
      <c r="G175" s="137"/>
      <c r="H175" s="137"/>
      <c r="I175" s="137"/>
      <c r="J175" s="137"/>
    </row>
    <row r="176" spans="1:10" s="136" customFormat="1" x14ac:dyDescent="0.35">
      <c r="A176" s="199"/>
      <c r="B176" s="137"/>
      <c r="C176" s="192"/>
      <c r="D176" s="137"/>
      <c r="E176" s="137"/>
      <c r="F176" s="137"/>
      <c r="G176" s="137"/>
      <c r="H176" s="137"/>
      <c r="I176" s="137"/>
      <c r="J176" s="137"/>
    </row>
    <row r="177" spans="1:10" s="136" customFormat="1" x14ac:dyDescent="0.35">
      <c r="A177" s="196"/>
      <c r="B177" s="137"/>
      <c r="C177" s="192"/>
      <c r="D177" s="137"/>
      <c r="E177" s="137"/>
      <c r="F177" s="137"/>
      <c r="G177" s="137"/>
      <c r="H177" s="137"/>
      <c r="I177" s="137"/>
      <c r="J177" s="137"/>
    </row>
    <row r="178" spans="1:10" s="136" customFormat="1" x14ac:dyDescent="0.35">
      <c r="A178" s="196"/>
      <c r="B178" s="137"/>
      <c r="C178" s="192"/>
      <c r="D178" s="137"/>
      <c r="E178" s="137"/>
      <c r="F178" s="137"/>
      <c r="G178" s="137"/>
      <c r="H178" s="137"/>
      <c r="I178" s="137"/>
      <c r="J178" s="137"/>
    </row>
    <row r="179" spans="1:10" s="136" customFormat="1" x14ac:dyDescent="0.35">
      <c r="A179" s="196"/>
      <c r="B179" s="137"/>
      <c r="C179" s="192"/>
      <c r="D179" s="137"/>
      <c r="E179" s="137"/>
      <c r="F179" s="137"/>
      <c r="G179" s="137"/>
      <c r="H179" s="137"/>
      <c r="I179" s="137"/>
      <c r="J179" s="137"/>
    </row>
    <row r="180" spans="1:10" s="136" customFormat="1" x14ac:dyDescent="0.35">
      <c r="A180" s="196"/>
      <c r="B180" s="137"/>
      <c r="C180" s="192"/>
      <c r="D180" s="137"/>
      <c r="E180" s="137"/>
      <c r="F180" s="137"/>
      <c r="G180" s="137"/>
      <c r="H180" s="137"/>
      <c r="I180" s="137"/>
      <c r="J180" s="137"/>
    </row>
    <row r="181" spans="1:10" s="136" customFormat="1" x14ac:dyDescent="0.35">
      <c r="A181" s="196"/>
      <c r="B181" s="137"/>
      <c r="C181" s="192"/>
      <c r="D181" s="137"/>
      <c r="E181" s="137"/>
      <c r="F181" s="137"/>
      <c r="G181" s="137"/>
      <c r="H181" s="137"/>
      <c r="I181" s="137"/>
      <c r="J181" s="137"/>
    </row>
    <row r="182" spans="1:10" s="136" customFormat="1" x14ac:dyDescent="0.35">
      <c r="A182" s="196"/>
      <c r="B182" s="137"/>
      <c r="C182" s="192"/>
      <c r="D182" s="137"/>
      <c r="E182" s="137"/>
      <c r="F182" s="137"/>
      <c r="G182" s="137"/>
      <c r="H182" s="137"/>
      <c r="I182" s="137"/>
      <c r="J182" s="137"/>
    </row>
    <row r="183" spans="1:10" s="136" customFormat="1" x14ac:dyDescent="0.35">
      <c r="A183" s="196"/>
      <c r="B183" s="137"/>
      <c r="C183" s="192"/>
      <c r="D183" s="137"/>
      <c r="E183" s="137"/>
      <c r="F183" s="137"/>
      <c r="G183" s="137"/>
      <c r="H183" s="137"/>
      <c r="I183" s="137"/>
      <c r="J183" s="137"/>
    </row>
    <row r="184" spans="1:10" s="136" customFormat="1" x14ac:dyDescent="0.35">
      <c r="A184" s="196"/>
      <c r="B184" s="137"/>
      <c r="C184" s="192"/>
      <c r="D184" s="137"/>
      <c r="E184" s="137"/>
      <c r="F184" s="137"/>
      <c r="G184" s="137"/>
      <c r="H184" s="137"/>
      <c r="I184" s="137"/>
      <c r="J184" s="137"/>
    </row>
    <row r="185" spans="1:10" s="136" customFormat="1" x14ac:dyDescent="0.35">
      <c r="A185" s="196"/>
      <c r="B185" s="137"/>
      <c r="C185" s="192"/>
      <c r="D185" s="137"/>
      <c r="E185" s="137"/>
      <c r="F185" s="137"/>
      <c r="G185" s="137"/>
      <c r="H185" s="137"/>
      <c r="I185" s="137"/>
      <c r="J185" s="137"/>
    </row>
    <row r="186" spans="1:10" s="136" customFormat="1" x14ac:dyDescent="0.35">
      <c r="A186" s="196"/>
      <c r="B186" s="137"/>
      <c r="C186" s="192"/>
      <c r="D186" s="137"/>
      <c r="E186" s="137"/>
      <c r="F186" s="137"/>
      <c r="G186" s="137"/>
      <c r="H186" s="137"/>
      <c r="I186" s="137"/>
      <c r="J186" s="137"/>
    </row>
    <row r="187" spans="1:10" s="136" customFormat="1" x14ac:dyDescent="0.35">
      <c r="A187" s="196"/>
      <c r="B187" s="137"/>
      <c r="C187" s="192"/>
      <c r="D187" s="137"/>
      <c r="E187" s="137"/>
      <c r="F187" s="137"/>
      <c r="G187" s="137"/>
      <c r="H187" s="137"/>
      <c r="I187" s="137"/>
      <c r="J187" s="137"/>
    </row>
    <row r="188" spans="1:10" s="136" customFormat="1" x14ac:dyDescent="0.35">
      <c r="A188" s="196"/>
      <c r="B188" s="137"/>
      <c r="C188" s="192"/>
      <c r="D188" s="137"/>
      <c r="E188" s="137"/>
      <c r="F188" s="137"/>
      <c r="G188" s="137"/>
      <c r="H188" s="137"/>
      <c r="I188" s="137"/>
      <c r="J188" s="137"/>
    </row>
    <row r="189" spans="1:10" s="136" customFormat="1" x14ac:dyDescent="0.35">
      <c r="A189" s="196"/>
      <c r="B189" s="137"/>
      <c r="C189" s="192"/>
      <c r="D189" s="137"/>
      <c r="E189" s="137"/>
      <c r="F189" s="137"/>
      <c r="G189" s="137"/>
      <c r="H189" s="137"/>
      <c r="I189" s="137"/>
      <c r="J189" s="137"/>
    </row>
    <row r="190" spans="1:10" s="136" customFormat="1" x14ac:dyDescent="0.35">
      <c r="A190" s="196"/>
      <c r="B190" s="137"/>
      <c r="C190" s="192"/>
      <c r="D190" s="137"/>
      <c r="E190" s="137"/>
      <c r="F190" s="137"/>
      <c r="G190" s="137"/>
      <c r="H190" s="137"/>
      <c r="I190" s="137"/>
      <c r="J190" s="137"/>
    </row>
    <row r="191" spans="1:10" s="136" customFormat="1" x14ac:dyDescent="0.35">
      <c r="A191" s="196"/>
      <c r="B191" s="137"/>
      <c r="C191" s="192"/>
      <c r="D191" s="137"/>
      <c r="E191" s="137"/>
      <c r="F191" s="137"/>
      <c r="G191" s="137"/>
      <c r="H191" s="137"/>
      <c r="I191" s="137"/>
      <c r="J191" s="137"/>
    </row>
    <row r="192" spans="1:10" s="136" customFormat="1" x14ac:dyDescent="0.35">
      <c r="A192" s="196"/>
      <c r="B192" s="137"/>
      <c r="C192" s="192"/>
      <c r="D192" s="137"/>
      <c r="E192" s="137"/>
      <c r="F192" s="137"/>
      <c r="G192" s="137"/>
      <c r="H192" s="137"/>
      <c r="I192" s="137"/>
      <c r="J192" s="137"/>
    </row>
    <row r="193" spans="1:10" s="136" customFormat="1" x14ac:dyDescent="0.35">
      <c r="A193" s="196"/>
      <c r="B193" s="137"/>
      <c r="C193" s="192"/>
      <c r="D193" s="137"/>
      <c r="E193" s="137"/>
      <c r="F193" s="137"/>
      <c r="G193" s="137"/>
      <c r="H193" s="137"/>
      <c r="I193" s="137"/>
      <c r="J193" s="137"/>
    </row>
    <row r="194" spans="1:10" s="136" customFormat="1" x14ac:dyDescent="0.35">
      <c r="A194" s="196"/>
      <c r="B194" s="137"/>
      <c r="C194" s="192"/>
      <c r="D194" s="137"/>
      <c r="E194" s="137"/>
      <c r="F194" s="137"/>
      <c r="G194" s="137"/>
      <c r="H194" s="137"/>
      <c r="I194" s="137"/>
      <c r="J194" s="137"/>
    </row>
    <row r="195" spans="1:10" s="136" customFormat="1" x14ac:dyDescent="0.35">
      <c r="A195" s="196"/>
      <c r="B195" s="137"/>
      <c r="C195" s="192"/>
      <c r="D195" s="137"/>
      <c r="E195" s="137"/>
      <c r="F195" s="137"/>
      <c r="G195" s="137"/>
      <c r="H195" s="137"/>
      <c r="I195" s="137"/>
      <c r="J195" s="137"/>
    </row>
    <row r="196" spans="1:10" s="136" customFormat="1" x14ac:dyDescent="0.35">
      <c r="A196" s="196"/>
      <c r="B196" s="137"/>
      <c r="C196" s="192"/>
      <c r="D196" s="137"/>
      <c r="E196" s="137"/>
      <c r="F196" s="137"/>
      <c r="G196" s="137"/>
      <c r="H196" s="137"/>
      <c r="I196" s="137"/>
      <c r="J196" s="137"/>
    </row>
    <row r="197" spans="1:10" s="136" customFormat="1" x14ac:dyDescent="0.35">
      <c r="A197" s="196"/>
      <c r="B197" s="137"/>
      <c r="C197" s="192"/>
      <c r="D197" s="137"/>
      <c r="E197" s="137"/>
      <c r="F197" s="137"/>
      <c r="G197" s="137"/>
      <c r="H197" s="137"/>
      <c r="I197" s="137"/>
      <c r="J197" s="137"/>
    </row>
    <row r="198" spans="1:10" s="136" customFormat="1" x14ac:dyDescent="0.35">
      <c r="A198" s="196"/>
      <c r="B198" s="137"/>
      <c r="C198" s="192"/>
      <c r="D198" s="137"/>
      <c r="E198" s="137"/>
      <c r="F198" s="137"/>
      <c r="G198" s="137"/>
      <c r="H198" s="137"/>
      <c r="I198" s="137"/>
      <c r="J198" s="137"/>
    </row>
    <row r="199" spans="1:10" s="136" customFormat="1" x14ac:dyDescent="0.35">
      <c r="A199" s="196"/>
      <c r="B199" s="137"/>
      <c r="C199" s="192"/>
      <c r="D199" s="137"/>
      <c r="E199" s="137"/>
      <c r="F199" s="137"/>
      <c r="G199" s="137"/>
      <c r="H199" s="137"/>
      <c r="I199" s="137"/>
      <c r="J199" s="137"/>
    </row>
    <row r="200" spans="1:10" s="136" customFormat="1" x14ac:dyDescent="0.35">
      <c r="A200" s="196"/>
      <c r="B200" s="137"/>
      <c r="C200" s="192"/>
      <c r="D200" s="137"/>
      <c r="E200" s="137"/>
      <c r="F200" s="137"/>
      <c r="G200" s="137"/>
      <c r="H200" s="137"/>
      <c r="I200" s="137"/>
      <c r="J200" s="137"/>
    </row>
    <row r="201" spans="1:10" s="136" customFormat="1" x14ac:dyDescent="0.35">
      <c r="A201" s="196"/>
      <c r="B201" s="137"/>
      <c r="C201" s="192"/>
      <c r="D201" s="137"/>
      <c r="E201" s="137"/>
      <c r="F201" s="137"/>
      <c r="G201" s="137"/>
      <c r="H201" s="137"/>
      <c r="I201" s="137"/>
      <c r="J201" s="137"/>
    </row>
    <row r="202" spans="1:10" s="136" customFormat="1" x14ac:dyDescent="0.35">
      <c r="A202" s="196"/>
      <c r="B202" s="137"/>
      <c r="C202" s="192"/>
      <c r="D202" s="137"/>
      <c r="E202" s="137"/>
      <c r="F202" s="137"/>
      <c r="G202" s="137"/>
      <c r="H202" s="137"/>
      <c r="I202" s="137"/>
      <c r="J202" s="137"/>
    </row>
    <row r="203" spans="1:10" s="136" customFormat="1" x14ac:dyDescent="0.35">
      <c r="A203" s="196"/>
      <c r="B203" s="137"/>
      <c r="C203" s="192"/>
      <c r="D203" s="137"/>
      <c r="E203" s="137"/>
      <c r="F203" s="137"/>
      <c r="G203" s="137"/>
      <c r="H203" s="137"/>
      <c r="I203" s="137"/>
      <c r="J203" s="137"/>
    </row>
    <row r="204" spans="1:10" s="136" customFormat="1" x14ac:dyDescent="0.35">
      <c r="A204" s="196"/>
      <c r="B204" s="137"/>
      <c r="C204" s="192"/>
      <c r="D204" s="137"/>
      <c r="E204" s="137"/>
      <c r="F204" s="137"/>
      <c r="G204" s="137"/>
      <c r="H204" s="137"/>
      <c r="I204" s="137"/>
      <c r="J204" s="137"/>
    </row>
    <row r="205" spans="1:10" s="136" customFormat="1" x14ac:dyDescent="0.35">
      <c r="A205" s="196"/>
      <c r="B205" s="137"/>
      <c r="C205" s="192"/>
      <c r="D205" s="137"/>
      <c r="E205" s="137"/>
      <c r="F205" s="137"/>
      <c r="G205" s="137"/>
      <c r="H205" s="137"/>
      <c r="I205" s="137"/>
      <c r="J205" s="137"/>
    </row>
    <row r="206" spans="1:10" s="136" customFormat="1" x14ac:dyDescent="0.35">
      <c r="A206" s="196"/>
      <c r="B206" s="137"/>
      <c r="C206" s="192"/>
      <c r="D206" s="137"/>
      <c r="E206" s="137"/>
      <c r="F206" s="137"/>
      <c r="G206" s="137"/>
      <c r="H206" s="137"/>
      <c r="I206" s="137"/>
      <c r="J206" s="137"/>
    </row>
    <row r="207" spans="1:10" s="136" customFormat="1" x14ac:dyDescent="0.35">
      <c r="A207" s="196"/>
      <c r="B207" s="137"/>
      <c r="C207" s="192"/>
      <c r="D207" s="137"/>
      <c r="E207" s="137"/>
      <c r="F207" s="137"/>
      <c r="G207" s="137"/>
      <c r="H207" s="137"/>
      <c r="I207" s="137"/>
      <c r="J207" s="137"/>
    </row>
    <row r="208" spans="1:10" s="136" customFormat="1" x14ac:dyDescent="0.35">
      <c r="A208" s="196"/>
      <c r="B208" s="137"/>
      <c r="C208" s="192"/>
      <c r="D208" s="137"/>
      <c r="E208" s="137"/>
      <c r="F208" s="137"/>
      <c r="G208" s="137"/>
      <c r="H208" s="137"/>
      <c r="I208" s="137"/>
      <c r="J208" s="137"/>
    </row>
    <row r="209" spans="1:10" s="200" customFormat="1" x14ac:dyDescent="0.35">
      <c r="A209" s="196"/>
      <c r="B209" s="137"/>
      <c r="C209" s="192"/>
      <c r="D209" s="137"/>
      <c r="E209" s="137"/>
      <c r="F209" s="137"/>
      <c r="G209" s="137"/>
      <c r="H209" s="137"/>
      <c r="I209" s="137"/>
      <c r="J209" s="137"/>
    </row>
    <row r="210" spans="1:10" s="136" customFormat="1" x14ac:dyDescent="0.35">
      <c r="A210" s="196"/>
      <c r="B210" s="137"/>
      <c r="C210" s="192"/>
      <c r="D210" s="137"/>
      <c r="E210" s="137"/>
      <c r="F210" s="137"/>
      <c r="G210" s="137"/>
      <c r="H210" s="137"/>
      <c r="I210" s="137"/>
      <c r="J210" s="137"/>
    </row>
    <row r="211" spans="1:10" s="136" customFormat="1" x14ac:dyDescent="0.35">
      <c r="A211" s="135"/>
      <c r="B211" s="137"/>
      <c r="C211" s="192"/>
      <c r="D211" s="137"/>
      <c r="E211" s="137"/>
      <c r="F211" s="137"/>
      <c r="G211" s="137"/>
      <c r="H211" s="137"/>
      <c r="I211" s="137"/>
      <c r="J211" s="137"/>
    </row>
    <row r="212" spans="1:10" s="136" customFormat="1" x14ac:dyDescent="0.35">
      <c r="A212" s="135"/>
      <c r="B212" s="137"/>
      <c r="C212" s="192"/>
      <c r="D212" s="137"/>
      <c r="E212" s="137"/>
      <c r="F212" s="137"/>
      <c r="G212" s="137"/>
      <c r="H212" s="137"/>
      <c r="I212" s="137"/>
      <c r="J212" s="137"/>
    </row>
    <row r="213" spans="1:10" s="136" customFormat="1" x14ac:dyDescent="0.35">
      <c r="A213" s="135"/>
      <c r="B213" s="137"/>
      <c r="C213" s="192"/>
      <c r="D213" s="137"/>
      <c r="E213" s="137"/>
      <c r="F213" s="137"/>
      <c r="G213" s="137"/>
      <c r="H213" s="137"/>
      <c r="I213" s="137"/>
      <c r="J213" s="137"/>
    </row>
    <row r="214" spans="1:10" s="136" customFormat="1" x14ac:dyDescent="0.35">
      <c r="A214" s="135"/>
      <c r="B214" s="137"/>
      <c r="C214" s="192"/>
      <c r="D214" s="137"/>
      <c r="E214" s="137"/>
      <c r="F214" s="137"/>
      <c r="G214" s="137"/>
      <c r="H214" s="137"/>
      <c r="I214" s="137"/>
      <c r="J214" s="137"/>
    </row>
    <row r="215" spans="1:10" s="136" customFormat="1" x14ac:dyDescent="0.35">
      <c r="A215" s="135"/>
      <c r="B215" s="137"/>
      <c r="C215" s="192"/>
      <c r="D215" s="137"/>
      <c r="E215" s="137"/>
      <c r="F215" s="137"/>
      <c r="G215" s="137"/>
      <c r="H215" s="137"/>
      <c r="I215" s="137"/>
      <c r="J215" s="137"/>
    </row>
    <row r="216" spans="1:10" s="136" customFormat="1" x14ac:dyDescent="0.35">
      <c r="A216" s="135"/>
      <c r="B216" s="137"/>
      <c r="C216" s="192"/>
      <c r="D216" s="137"/>
      <c r="E216" s="137"/>
      <c r="F216" s="137"/>
      <c r="G216" s="137"/>
      <c r="H216" s="137"/>
      <c r="I216" s="137"/>
      <c r="J216" s="137"/>
    </row>
    <row r="217" spans="1:10" s="136" customFormat="1" x14ac:dyDescent="0.35">
      <c r="A217" s="135"/>
      <c r="B217" s="137"/>
      <c r="C217" s="192"/>
      <c r="D217" s="137"/>
      <c r="E217" s="137"/>
      <c r="F217" s="137"/>
      <c r="G217" s="137"/>
      <c r="H217" s="137"/>
      <c r="I217" s="137"/>
      <c r="J217" s="137"/>
    </row>
    <row r="218" spans="1:10" s="136" customFormat="1" x14ac:dyDescent="0.35">
      <c r="A218" s="135"/>
      <c r="B218" s="137"/>
      <c r="C218" s="192"/>
      <c r="D218" s="137"/>
      <c r="E218" s="137"/>
      <c r="F218" s="137"/>
      <c r="G218" s="137"/>
      <c r="H218" s="137"/>
      <c r="I218" s="137"/>
      <c r="J218" s="137"/>
    </row>
    <row r="219" spans="1:10" s="136" customFormat="1" x14ac:dyDescent="0.35">
      <c r="A219" s="135"/>
      <c r="B219" s="137"/>
      <c r="C219" s="192"/>
      <c r="D219" s="137"/>
      <c r="E219" s="137"/>
      <c r="F219" s="137"/>
      <c r="G219" s="137"/>
      <c r="H219" s="137"/>
      <c r="I219" s="137"/>
      <c r="J219" s="137"/>
    </row>
    <row r="220" spans="1:10" s="136" customFormat="1" x14ac:dyDescent="0.35">
      <c r="A220" s="135"/>
      <c r="B220" s="137"/>
      <c r="C220" s="192"/>
      <c r="D220" s="137"/>
      <c r="E220" s="137"/>
      <c r="F220" s="137"/>
      <c r="G220" s="137"/>
      <c r="H220" s="137"/>
      <c r="I220" s="137"/>
      <c r="J220" s="137"/>
    </row>
    <row r="221" spans="1:10" s="136" customFormat="1" x14ac:dyDescent="0.35">
      <c r="A221" s="135"/>
      <c r="B221" s="137"/>
      <c r="C221" s="192"/>
      <c r="D221" s="137"/>
      <c r="E221" s="137"/>
      <c r="F221" s="137"/>
      <c r="G221" s="137"/>
      <c r="H221" s="137"/>
      <c r="I221" s="137"/>
      <c r="J221" s="137"/>
    </row>
    <row r="222" spans="1:10" s="136" customFormat="1" x14ac:dyDescent="0.35">
      <c r="A222" s="135"/>
      <c r="B222" s="137"/>
      <c r="C222" s="192"/>
      <c r="D222" s="137"/>
      <c r="E222" s="137"/>
      <c r="F222" s="137"/>
      <c r="G222" s="137"/>
      <c r="H222" s="137"/>
      <c r="I222" s="137"/>
      <c r="J222" s="137"/>
    </row>
    <row r="223" spans="1:10" s="136" customFormat="1" x14ac:dyDescent="0.35">
      <c r="A223" s="135"/>
      <c r="B223" s="137"/>
      <c r="C223" s="192"/>
      <c r="D223" s="137"/>
      <c r="E223" s="137"/>
      <c r="F223" s="137"/>
      <c r="G223" s="137"/>
      <c r="H223" s="137"/>
      <c r="I223" s="137"/>
      <c r="J223" s="137"/>
    </row>
    <row r="224" spans="1:10" s="136" customFormat="1" x14ac:dyDescent="0.35">
      <c r="A224" s="135"/>
      <c r="B224" s="137"/>
      <c r="C224" s="192"/>
      <c r="D224" s="137"/>
      <c r="E224" s="137"/>
      <c r="F224" s="137"/>
      <c r="G224" s="137"/>
      <c r="H224" s="137"/>
      <c r="I224" s="137"/>
      <c r="J224" s="137"/>
    </row>
    <row r="225" spans="1:10" s="136" customFormat="1" x14ac:dyDescent="0.35">
      <c r="A225" s="135"/>
      <c r="B225" s="137"/>
      <c r="C225" s="192"/>
      <c r="D225" s="137"/>
      <c r="E225" s="137"/>
      <c r="F225" s="137"/>
      <c r="G225" s="137"/>
      <c r="H225" s="137"/>
      <c r="I225" s="137"/>
      <c r="J225" s="137"/>
    </row>
    <row r="226" spans="1:10" s="136" customFormat="1" x14ac:dyDescent="0.35">
      <c r="A226" s="135"/>
      <c r="B226" s="137"/>
      <c r="C226" s="192"/>
      <c r="D226" s="137"/>
      <c r="E226" s="137"/>
      <c r="F226" s="137"/>
      <c r="G226" s="137"/>
      <c r="H226" s="137"/>
      <c r="I226" s="137"/>
      <c r="J226" s="137"/>
    </row>
    <row r="227" spans="1:10" s="136" customFormat="1" x14ac:dyDescent="0.35">
      <c r="A227" s="135"/>
      <c r="B227" s="137"/>
      <c r="C227" s="192"/>
      <c r="D227" s="137"/>
      <c r="E227" s="137"/>
      <c r="F227" s="137"/>
      <c r="G227" s="137"/>
      <c r="H227" s="137"/>
      <c r="I227" s="137"/>
      <c r="J227" s="137"/>
    </row>
    <row r="228" spans="1:10" s="136" customFormat="1" x14ac:dyDescent="0.35">
      <c r="A228" s="135"/>
      <c r="B228" s="137"/>
      <c r="C228" s="192"/>
      <c r="D228" s="137"/>
      <c r="E228" s="137"/>
      <c r="F228" s="137"/>
      <c r="G228" s="137"/>
      <c r="H228" s="137"/>
      <c r="I228" s="137"/>
      <c r="J228" s="137"/>
    </row>
    <row r="229" spans="1:10" s="136" customFormat="1" x14ac:dyDescent="0.35">
      <c r="A229" s="135"/>
      <c r="B229" s="137"/>
      <c r="C229" s="192"/>
      <c r="D229" s="137"/>
      <c r="E229" s="137"/>
      <c r="F229" s="137"/>
      <c r="G229" s="137"/>
      <c r="H229" s="137"/>
      <c r="I229" s="137"/>
      <c r="J229" s="137"/>
    </row>
    <row r="230" spans="1:10" s="136" customFormat="1" x14ac:dyDescent="0.35">
      <c r="A230" s="135"/>
      <c r="B230" s="137"/>
      <c r="C230" s="192"/>
      <c r="D230" s="137"/>
      <c r="E230" s="137"/>
      <c r="F230" s="137"/>
      <c r="G230" s="137"/>
      <c r="H230" s="137"/>
      <c r="I230" s="137"/>
      <c r="J230" s="137"/>
    </row>
    <row r="231" spans="1:10" s="136" customFormat="1" x14ac:dyDescent="0.35">
      <c r="A231" s="135"/>
      <c r="B231" s="137"/>
      <c r="C231" s="192"/>
      <c r="D231" s="137"/>
      <c r="E231" s="137"/>
      <c r="F231" s="137"/>
      <c r="G231" s="137"/>
      <c r="H231" s="137"/>
      <c r="I231" s="137"/>
      <c r="J231" s="137"/>
    </row>
    <row r="232" spans="1:10" s="136" customFormat="1" x14ac:dyDescent="0.35">
      <c r="A232" s="135"/>
      <c r="B232" s="137"/>
      <c r="C232" s="192"/>
      <c r="D232" s="137"/>
      <c r="E232" s="137"/>
      <c r="F232" s="137"/>
      <c r="G232" s="137"/>
      <c r="H232" s="137"/>
      <c r="I232" s="137"/>
      <c r="J232" s="137"/>
    </row>
    <row r="233" spans="1:10" s="136" customFormat="1" x14ac:dyDescent="0.35">
      <c r="A233" s="135"/>
      <c r="B233" s="137"/>
      <c r="C233" s="192"/>
      <c r="D233" s="137"/>
      <c r="E233" s="137"/>
      <c r="F233" s="137"/>
      <c r="G233" s="137"/>
      <c r="H233" s="137"/>
      <c r="I233" s="137"/>
      <c r="J233" s="137"/>
    </row>
    <row r="234" spans="1:10" s="136" customFormat="1" x14ac:dyDescent="0.35">
      <c r="A234" s="135"/>
      <c r="B234" s="137"/>
      <c r="C234" s="192"/>
      <c r="D234" s="137"/>
      <c r="E234" s="137"/>
      <c r="F234" s="137"/>
      <c r="G234" s="137"/>
      <c r="H234" s="137"/>
      <c r="I234" s="137"/>
      <c r="J234" s="137"/>
    </row>
    <row r="235" spans="1:10" s="136" customFormat="1" x14ac:dyDescent="0.35">
      <c r="A235" s="135"/>
      <c r="B235" s="137"/>
      <c r="C235" s="192"/>
      <c r="D235" s="137"/>
      <c r="E235" s="137"/>
      <c r="F235" s="137"/>
      <c r="G235" s="137"/>
      <c r="H235" s="137"/>
      <c r="I235" s="137"/>
      <c r="J235" s="137"/>
    </row>
    <row r="236" spans="1:10" s="136" customFormat="1" x14ac:dyDescent="0.35">
      <c r="A236" s="135"/>
      <c r="B236" s="137"/>
      <c r="C236" s="192"/>
      <c r="D236" s="137"/>
      <c r="E236" s="137"/>
      <c r="F236" s="137"/>
      <c r="G236" s="137"/>
      <c r="H236" s="137"/>
      <c r="I236" s="137"/>
      <c r="J236" s="137"/>
    </row>
    <row r="237" spans="1:10" s="136" customFormat="1" x14ac:dyDescent="0.35">
      <c r="A237" s="135"/>
      <c r="B237" s="137"/>
      <c r="C237" s="192"/>
      <c r="D237" s="137"/>
      <c r="E237" s="137"/>
      <c r="F237" s="137"/>
      <c r="G237" s="137"/>
      <c r="H237" s="137"/>
      <c r="I237" s="137"/>
      <c r="J237" s="137"/>
    </row>
    <row r="238" spans="1:10" s="136" customFormat="1" x14ac:dyDescent="0.35">
      <c r="A238" s="135"/>
      <c r="B238" s="137"/>
      <c r="C238" s="192"/>
      <c r="D238" s="137"/>
      <c r="E238" s="137"/>
      <c r="F238" s="137"/>
      <c r="G238" s="137"/>
      <c r="H238" s="137"/>
      <c r="I238" s="137"/>
      <c r="J238" s="137"/>
    </row>
    <row r="239" spans="1:10" s="136" customFormat="1" x14ac:dyDescent="0.35">
      <c r="A239" s="135"/>
      <c r="B239" s="137"/>
      <c r="C239" s="192"/>
      <c r="D239" s="137"/>
      <c r="E239" s="137"/>
      <c r="F239" s="137"/>
      <c r="G239" s="137"/>
      <c r="H239" s="137"/>
      <c r="I239" s="137"/>
      <c r="J239" s="137"/>
    </row>
    <row r="240" spans="1:10" s="136" customFormat="1" x14ac:dyDescent="0.35">
      <c r="A240" s="135"/>
      <c r="B240" s="137"/>
      <c r="C240" s="192"/>
      <c r="D240" s="137"/>
      <c r="E240" s="137"/>
      <c r="F240" s="137"/>
      <c r="G240" s="137"/>
      <c r="H240" s="137"/>
      <c r="I240" s="137"/>
      <c r="J240" s="137"/>
    </row>
    <row r="241" spans="1:10" s="136" customFormat="1" x14ac:dyDescent="0.35">
      <c r="A241" s="135"/>
      <c r="B241" s="137"/>
      <c r="C241" s="192"/>
      <c r="D241" s="137"/>
      <c r="E241" s="137"/>
      <c r="F241" s="137"/>
      <c r="G241" s="137"/>
      <c r="H241" s="137"/>
      <c r="I241" s="137"/>
      <c r="J241" s="137"/>
    </row>
    <row r="242" spans="1:10" s="136" customFormat="1" x14ac:dyDescent="0.35">
      <c r="A242" s="135"/>
      <c r="B242" s="137"/>
      <c r="C242" s="192"/>
      <c r="D242" s="137"/>
      <c r="E242" s="137"/>
      <c r="F242" s="137"/>
      <c r="G242" s="137"/>
      <c r="H242" s="137"/>
      <c r="I242" s="137"/>
      <c r="J242" s="137"/>
    </row>
    <row r="243" spans="1:10" s="136" customFormat="1" ht="18.75" customHeight="1" x14ac:dyDescent="0.35">
      <c r="A243" s="135"/>
      <c r="B243" s="137"/>
      <c r="C243" s="192"/>
      <c r="D243" s="137"/>
      <c r="E243" s="137"/>
      <c r="F243" s="137"/>
      <c r="G243" s="137"/>
      <c r="H243" s="137"/>
      <c r="I243" s="137"/>
      <c r="J243" s="137"/>
    </row>
  </sheetData>
  <mergeCells count="11">
    <mergeCell ref="A89:E89"/>
    <mergeCell ref="A7:J7"/>
    <mergeCell ref="A8:J8"/>
    <mergeCell ref="A9:J9"/>
    <mergeCell ref="A10:J10"/>
    <mergeCell ref="A88:E88"/>
    <mergeCell ref="D90:E90"/>
    <mergeCell ref="B91:C93"/>
    <mergeCell ref="E96:F96"/>
    <mergeCell ref="E97:F97"/>
    <mergeCell ref="I98:K98"/>
  </mergeCells>
  <printOptions horizontalCentered="1"/>
  <pageMargins left="0.23622047244094491" right="0.23622047244094491" top="0.74803149606299213" bottom="0.74803149606299213" header="0.31496062992125984" footer="0.31496062992125984"/>
  <pageSetup scale="43" fitToHeight="0" orientation="landscape" r:id="rId1"/>
  <headerFooter>
    <oddFooter>Página &amp;P</oddFooter>
  </headerFooter>
  <rowBreaks count="2" manualBreakCount="2">
    <brk id="46" max="9" man="1"/>
    <brk id="72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5:K242"/>
  <sheetViews>
    <sheetView showGridLines="0" tabSelected="1" view="pageBreakPreview" topLeftCell="B75" zoomScale="70" zoomScaleNormal="70" zoomScaleSheetLayoutView="70" workbookViewId="0">
      <selection activeCell="I88" sqref="I88"/>
    </sheetView>
  </sheetViews>
  <sheetFormatPr baseColWidth="10" defaultColWidth="11.42578125" defaultRowHeight="22.5" x14ac:dyDescent="0.35"/>
  <cols>
    <col min="1" max="1" width="30.42578125" style="135" customWidth="1"/>
    <col min="2" max="2" width="69.5703125" style="137" customWidth="1"/>
    <col min="3" max="3" width="45.85546875" style="192" bestFit="1" customWidth="1"/>
    <col min="4" max="4" width="31.42578125" style="137" customWidth="1"/>
    <col min="5" max="5" width="18.28515625" style="137" customWidth="1"/>
    <col min="6" max="7" width="24.42578125" style="137" customWidth="1"/>
    <col min="8" max="8" width="20.28515625" style="137" customWidth="1"/>
    <col min="9" max="9" width="24.28515625" style="137" bestFit="1" customWidth="1"/>
    <col min="10" max="10" width="22.42578125" style="137" customWidth="1"/>
    <col min="11" max="11" width="16.140625" style="137" customWidth="1"/>
    <col min="12" max="256" width="11.42578125" style="137"/>
    <col min="257" max="257" width="29.5703125" style="137" customWidth="1"/>
    <col min="258" max="258" width="42.28515625" style="137" customWidth="1"/>
    <col min="259" max="259" width="39.5703125" style="137" customWidth="1"/>
    <col min="260" max="260" width="37.140625" style="137" customWidth="1"/>
    <col min="261" max="261" width="18.28515625" style="137" customWidth="1"/>
    <col min="262" max="262" width="18.140625" style="137" customWidth="1"/>
    <col min="263" max="263" width="14.42578125" style="137" customWidth="1"/>
    <col min="264" max="264" width="10.85546875" style="137" customWidth="1"/>
    <col min="265" max="265" width="18.28515625" style="137" customWidth="1"/>
    <col min="266" max="266" width="16.42578125" style="137" bestFit="1" customWidth="1"/>
    <col min="267" max="267" width="16.140625" style="137" customWidth="1"/>
    <col min="268" max="512" width="11.42578125" style="137"/>
    <col min="513" max="513" width="29.5703125" style="137" customWidth="1"/>
    <col min="514" max="514" width="42.28515625" style="137" customWidth="1"/>
    <col min="515" max="515" width="39.5703125" style="137" customWidth="1"/>
    <col min="516" max="516" width="37.140625" style="137" customWidth="1"/>
    <col min="517" max="517" width="18.28515625" style="137" customWidth="1"/>
    <col min="518" max="518" width="18.140625" style="137" customWidth="1"/>
    <col min="519" max="519" width="14.42578125" style="137" customWidth="1"/>
    <col min="520" max="520" width="10.85546875" style="137" customWidth="1"/>
    <col min="521" max="521" width="18.28515625" style="137" customWidth="1"/>
    <col min="522" max="522" width="16.42578125" style="137" bestFit="1" customWidth="1"/>
    <col min="523" max="523" width="16.140625" style="137" customWidth="1"/>
    <col min="524" max="768" width="11.42578125" style="137"/>
    <col min="769" max="769" width="29.5703125" style="137" customWidth="1"/>
    <col min="770" max="770" width="42.28515625" style="137" customWidth="1"/>
    <col min="771" max="771" width="39.5703125" style="137" customWidth="1"/>
    <col min="772" max="772" width="37.140625" style="137" customWidth="1"/>
    <col min="773" max="773" width="18.28515625" style="137" customWidth="1"/>
    <col min="774" max="774" width="18.140625" style="137" customWidth="1"/>
    <col min="775" max="775" width="14.42578125" style="137" customWidth="1"/>
    <col min="776" max="776" width="10.85546875" style="137" customWidth="1"/>
    <col min="777" max="777" width="18.28515625" style="137" customWidth="1"/>
    <col min="778" max="778" width="16.42578125" style="137" bestFit="1" customWidth="1"/>
    <col min="779" max="779" width="16.140625" style="137" customWidth="1"/>
    <col min="780" max="1024" width="11.42578125" style="137"/>
    <col min="1025" max="1025" width="29.5703125" style="137" customWidth="1"/>
    <col min="1026" max="1026" width="42.28515625" style="137" customWidth="1"/>
    <col min="1027" max="1027" width="39.5703125" style="137" customWidth="1"/>
    <col min="1028" max="1028" width="37.140625" style="137" customWidth="1"/>
    <col min="1029" max="1029" width="18.28515625" style="137" customWidth="1"/>
    <col min="1030" max="1030" width="18.140625" style="137" customWidth="1"/>
    <col min="1031" max="1031" width="14.42578125" style="137" customWidth="1"/>
    <col min="1032" max="1032" width="10.85546875" style="137" customWidth="1"/>
    <col min="1033" max="1033" width="18.28515625" style="137" customWidth="1"/>
    <col min="1034" max="1034" width="16.42578125" style="137" bestFit="1" customWidth="1"/>
    <col min="1035" max="1035" width="16.140625" style="137" customWidth="1"/>
    <col min="1036" max="1280" width="11.42578125" style="137"/>
    <col min="1281" max="1281" width="29.5703125" style="137" customWidth="1"/>
    <col min="1282" max="1282" width="42.28515625" style="137" customWidth="1"/>
    <col min="1283" max="1283" width="39.5703125" style="137" customWidth="1"/>
    <col min="1284" max="1284" width="37.140625" style="137" customWidth="1"/>
    <col min="1285" max="1285" width="18.28515625" style="137" customWidth="1"/>
    <col min="1286" max="1286" width="18.140625" style="137" customWidth="1"/>
    <col min="1287" max="1287" width="14.42578125" style="137" customWidth="1"/>
    <col min="1288" max="1288" width="10.85546875" style="137" customWidth="1"/>
    <col min="1289" max="1289" width="18.28515625" style="137" customWidth="1"/>
    <col min="1290" max="1290" width="16.42578125" style="137" bestFit="1" customWidth="1"/>
    <col min="1291" max="1291" width="16.140625" style="137" customWidth="1"/>
    <col min="1292" max="1536" width="11.42578125" style="137"/>
    <col min="1537" max="1537" width="29.5703125" style="137" customWidth="1"/>
    <col min="1538" max="1538" width="42.28515625" style="137" customWidth="1"/>
    <col min="1539" max="1539" width="39.5703125" style="137" customWidth="1"/>
    <col min="1540" max="1540" width="37.140625" style="137" customWidth="1"/>
    <col min="1541" max="1541" width="18.28515625" style="137" customWidth="1"/>
    <col min="1542" max="1542" width="18.140625" style="137" customWidth="1"/>
    <col min="1543" max="1543" width="14.42578125" style="137" customWidth="1"/>
    <col min="1544" max="1544" width="10.85546875" style="137" customWidth="1"/>
    <col min="1545" max="1545" width="18.28515625" style="137" customWidth="1"/>
    <col min="1546" max="1546" width="16.42578125" style="137" bestFit="1" customWidth="1"/>
    <col min="1547" max="1547" width="16.140625" style="137" customWidth="1"/>
    <col min="1548" max="1792" width="11.42578125" style="137"/>
    <col min="1793" max="1793" width="29.5703125" style="137" customWidth="1"/>
    <col min="1794" max="1794" width="42.28515625" style="137" customWidth="1"/>
    <col min="1795" max="1795" width="39.5703125" style="137" customWidth="1"/>
    <col min="1796" max="1796" width="37.140625" style="137" customWidth="1"/>
    <col min="1797" max="1797" width="18.28515625" style="137" customWidth="1"/>
    <col min="1798" max="1798" width="18.140625" style="137" customWidth="1"/>
    <col min="1799" max="1799" width="14.42578125" style="137" customWidth="1"/>
    <col min="1800" max="1800" width="10.85546875" style="137" customWidth="1"/>
    <col min="1801" max="1801" width="18.28515625" style="137" customWidth="1"/>
    <col min="1802" max="1802" width="16.42578125" style="137" bestFit="1" customWidth="1"/>
    <col min="1803" max="1803" width="16.140625" style="137" customWidth="1"/>
    <col min="1804" max="2048" width="11.42578125" style="137"/>
    <col min="2049" max="2049" width="29.5703125" style="137" customWidth="1"/>
    <col min="2050" max="2050" width="42.28515625" style="137" customWidth="1"/>
    <col min="2051" max="2051" width="39.5703125" style="137" customWidth="1"/>
    <col min="2052" max="2052" width="37.140625" style="137" customWidth="1"/>
    <col min="2053" max="2053" width="18.28515625" style="137" customWidth="1"/>
    <col min="2054" max="2054" width="18.140625" style="137" customWidth="1"/>
    <col min="2055" max="2055" width="14.42578125" style="137" customWidth="1"/>
    <col min="2056" max="2056" width="10.85546875" style="137" customWidth="1"/>
    <col min="2057" max="2057" width="18.28515625" style="137" customWidth="1"/>
    <col min="2058" max="2058" width="16.42578125" style="137" bestFit="1" customWidth="1"/>
    <col min="2059" max="2059" width="16.140625" style="137" customWidth="1"/>
    <col min="2060" max="2304" width="11.42578125" style="137"/>
    <col min="2305" max="2305" width="29.5703125" style="137" customWidth="1"/>
    <col min="2306" max="2306" width="42.28515625" style="137" customWidth="1"/>
    <col min="2307" max="2307" width="39.5703125" style="137" customWidth="1"/>
    <col min="2308" max="2308" width="37.140625" style="137" customWidth="1"/>
    <col min="2309" max="2309" width="18.28515625" style="137" customWidth="1"/>
    <col min="2310" max="2310" width="18.140625" style="137" customWidth="1"/>
    <col min="2311" max="2311" width="14.42578125" style="137" customWidth="1"/>
    <col min="2312" max="2312" width="10.85546875" style="137" customWidth="1"/>
    <col min="2313" max="2313" width="18.28515625" style="137" customWidth="1"/>
    <col min="2314" max="2314" width="16.42578125" style="137" bestFit="1" customWidth="1"/>
    <col min="2315" max="2315" width="16.140625" style="137" customWidth="1"/>
    <col min="2316" max="2560" width="11.42578125" style="137"/>
    <col min="2561" max="2561" width="29.5703125" style="137" customWidth="1"/>
    <col min="2562" max="2562" width="42.28515625" style="137" customWidth="1"/>
    <col min="2563" max="2563" width="39.5703125" style="137" customWidth="1"/>
    <col min="2564" max="2564" width="37.140625" style="137" customWidth="1"/>
    <col min="2565" max="2565" width="18.28515625" style="137" customWidth="1"/>
    <col min="2566" max="2566" width="18.140625" style="137" customWidth="1"/>
    <col min="2567" max="2567" width="14.42578125" style="137" customWidth="1"/>
    <col min="2568" max="2568" width="10.85546875" style="137" customWidth="1"/>
    <col min="2569" max="2569" width="18.28515625" style="137" customWidth="1"/>
    <col min="2570" max="2570" width="16.42578125" style="137" bestFit="1" customWidth="1"/>
    <col min="2571" max="2571" width="16.140625" style="137" customWidth="1"/>
    <col min="2572" max="2816" width="11.42578125" style="137"/>
    <col min="2817" max="2817" width="29.5703125" style="137" customWidth="1"/>
    <col min="2818" max="2818" width="42.28515625" style="137" customWidth="1"/>
    <col min="2819" max="2819" width="39.5703125" style="137" customWidth="1"/>
    <col min="2820" max="2820" width="37.140625" style="137" customWidth="1"/>
    <col min="2821" max="2821" width="18.28515625" style="137" customWidth="1"/>
    <col min="2822" max="2822" width="18.140625" style="137" customWidth="1"/>
    <col min="2823" max="2823" width="14.42578125" style="137" customWidth="1"/>
    <col min="2824" max="2824" width="10.85546875" style="137" customWidth="1"/>
    <col min="2825" max="2825" width="18.28515625" style="137" customWidth="1"/>
    <col min="2826" max="2826" width="16.42578125" style="137" bestFit="1" customWidth="1"/>
    <col min="2827" max="2827" width="16.140625" style="137" customWidth="1"/>
    <col min="2828" max="3072" width="11.42578125" style="137"/>
    <col min="3073" max="3073" width="29.5703125" style="137" customWidth="1"/>
    <col min="3074" max="3074" width="42.28515625" style="137" customWidth="1"/>
    <col min="3075" max="3075" width="39.5703125" style="137" customWidth="1"/>
    <col min="3076" max="3076" width="37.140625" style="137" customWidth="1"/>
    <col min="3077" max="3077" width="18.28515625" style="137" customWidth="1"/>
    <col min="3078" max="3078" width="18.140625" style="137" customWidth="1"/>
    <col min="3079" max="3079" width="14.42578125" style="137" customWidth="1"/>
    <col min="3080" max="3080" width="10.85546875" style="137" customWidth="1"/>
    <col min="3081" max="3081" width="18.28515625" style="137" customWidth="1"/>
    <col min="3082" max="3082" width="16.42578125" style="137" bestFit="1" customWidth="1"/>
    <col min="3083" max="3083" width="16.140625" style="137" customWidth="1"/>
    <col min="3084" max="3328" width="11.42578125" style="137"/>
    <col min="3329" max="3329" width="29.5703125" style="137" customWidth="1"/>
    <col min="3330" max="3330" width="42.28515625" style="137" customWidth="1"/>
    <col min="3331" max="3331" width="39.5703125" style="137" customWidth="1"/>
    <col min="3332" max="3332" width="37.140625" style="137" customWidth="1"/>
    <col min="3333" max="3333" width="18.28515625" style="137" customWidth="1"/>
    <col min="3334" max="3334" width="18.140625" style="137" customWidth="1"/>
    <col min="3335" max="3335" width="14.42578125" style="137" customWidth="1"/>
    <col min="3336" max="3336" width="10.85546875" style="137" customWidth="1"/>
    <col min="3337" max="3337" width="18.28515625" style="137" customWidth="1"/>
    <col min="3338" max="3338" width="16.42578125" style="137" bestFit="1" customWidth="1"/>
    <col min="3339" max="3339" width="16.140625" style="137" customWidth="1"/>
    <col min="3340" max="3584" width="11.42578125" style="137"/>
    <col min="3585" max="3585" width="29.5703125" style="137" customWidth="1"/>
    <col min="3586" max="3586" width="42.28515625" style="137" customWidth="1"/>
    <col min="3587" max="3587" width="39.5703125" style="137" customWidth="1"/>
    <col min="3588" max="3588" width="37.140625" style="137" customWidth="1"/>
    <col min="3589" max="3589" width="18.28515625" style="137" customWidth="1"/>
    <col min="3590" max="3590" width="18.140625" style="137" customWidth="1"/>
    <col min="3591" max="3591" width="14.42578125" style="137" customWidth="1"/>
    <col min="3592" max="3592" width="10.85546875" style="137" customWidth="1"/>
    <col min="3593" max="3593" width="18.28515625" style="137" customWidth="1"/>
    <col min="3594" max="3594" width="16.42578125" style="137" bestFit="1" customWidth="1"/>
    <col min="3595" max="3595" width="16.140625" style="137" customWidth="1"/>
    <col min="3596" max="3840" width="11.42578125" style="137"/>
    <col min="3841" max="3841" width="29.5703125" style="137" customWidth="1"/>
    <col min="3842" max="3842" width="42.28515625" style="137" customWidth="1"/>
    <col min="3843" max="3843" width="39.5703125" style="137" customWidth="1"/>
    <col min="3844" max="3844" width="37.140625" style="137" customWidth="1"/>
    <col min="3845" max="3845" width="18.28515625" style="137" customWidth="1"/>
    <col min="3846" max="3846" width="18.140625" style="137" customWidth="1"/>
    <col min="3847" max="3847" width="14.42578125" style="137" customWidth="1"/>
    <col min="3848" max="3848" width="10.85546875" style="137" customWidth="1"/>
    <col min="3849" max="3849" width="18.28515625" style="137" customWidth="1"/>
    <col min="3850" max="3850" width="16.42578125" style="137" bestFit="1" customWidth="1"/>
    <col min="3851" max="3851" width="16.140625" style="137" customWidth="1"/>
    <col min="3852" max="4096" width="11.42578125" style="137"/>
    <col min="4097" max="4097" width="29.5703125" style="137" customWidth="1"/>
    <col min="4098" max="4098" width="42.28515625" style="137" customWidth="1"/>
    <col min="4099" max="4099" width="39.5703125" style="137" customWidth="1"/>
    <col min="4100" max="4100" width="37.140625" style="137" customWidth="1"/>
    <col min="4101" max="4101" width="18.28515625" style="137" customWidth="1"/>
    <col min="4102" max="4102" width="18.140625" style="137" customWidth="1"/>
    <col min="4103" max="4103" width="14.42578125" style="137" customWidth="1"/>
    <col min="4104" max="4104" width="10.85546875" style="137" customWidth="1"/>
    <col min="4105" max="4105" width="18.28515625" style="137" customWidth="1"/>
    <col min="4106" max="4106" width="16.42578125" style="137" bestFit="1" customWidth="1"/>
    <col min="4107" max="4107" width="16.140625" style="137" customWidth="1"/>
    <col min="4108" max="4352" width="11.42578125" style="137"/>
    <col min="4353" max="4353" width="29.5703125" style="137" customWidth="1"/>
    <col min="4354" max="4354" width="42.28515625" style="137" customWidth="1"/>
    <col min="4355" max="4355" width="39.5703125" style="137" customWidth="1"/>
    <col min="4356" max="4356" width="37.140625" style="137" customWidth="1"/>
    <col min="4357" max="4357" width="18.28515625" style="137" customWidth="1"/>
    <col min="4358" max="4358" width="18.140625" style="137" customWidth="1"/>
    <col min="4359" max="4359" width="14.42578125" style="137" customWidth="1"/>
    <col min="4360" max="4360" width="10.85546875" style="137" customWidth="1"/>
    <col min="4361" max="4361" width="18.28515625" style="137" customWidth="1"/>
    <col min="4362" max="4362" width="16.42578125" style="137" bestFit="1" customWidth="1"/>
    <col min="4363" max="4363" width="16.140625" style="137" customWidth="1"/>
    <col min="4364" max="4608" width="11.42578125" style="137"/>
    <col min="4609" max="4609" width="29.5703125" style="137" customWidth="1"/>
    <col min="4610" max="4610" width="42.28515625" style="137" customWidth="1"/>
    <col min="4611" max="4611" width="39.5703125" style="137" customWidth="1"/>
    <col min="4612" max="4612" width="37.140625" style="137" customWidth="1"/>
    <col min="4613" max="4613" width="18.28515625" style="137" customWidth="1"/>
    <col min="4614" max="4614" width="18.140625" style="137" customWidth="1"/>
    <col min="4615" max="4615" width="14.42578125" style="137" customWidth="1"/>
    <col min="4616" max="4616" width="10.85546875" style="137" customWidth="1"/>
    <col min="4617" max="4617" width="18.28515625" style="137" customWidth="1"/>
    <col min="4618" max="4618" width="16.42578125" style="137" bestFit="1" customWidth="1"/>
    <col min="4619" max="4619" width="16.140625" style="137" customWidth="1"/>
    <col min="4620" max="4864" width="11.42578125" style="137"/>
    <col min="4865" max="4865" width="29.5703125" style="137" customWidth="1"/>
    <col min="4866" max="4866" width="42.28515625" style="137" customWidth="1"/>
    <col min="4867" max="4867" width="39.5703125" style="137" customWidth="1"/>
    <col min="4868" max="4868" width="37.140625" style="137" customWidth="1"/>
    <col min="4869" max="4869" width="18.28515625" style="137" customWidth="1"/>
    <col min="4870" max="4870" width="18.140625" style="137" customWidth="1"/>
    <col min="4871" max="4871" width="14.42578125" style="137" customWidth="1"/>
    <col min="4872" max="4872" width="10.85546875" style="137" customWidth="1"/>
    <col min="4873" max="4873" width="18.28515625" style="137" customWidth="1"/>
    <col min="4874" max="4874" width="16.42578125" style="137" bestFit="1" customWidth="1"/>
    <col min="4875" max="4875" width="16.140625" style="137" customWidth="1"/>
    <col min="4876" max="5120" width="11.42578125" style="137"/>
    <col min="5121" max="5121" width="29.5703125" style="137" customWidth="1"/>
    <col min="5122" max="5122" width="42.28515625" style="137" customWidth="1"/>
    <col min="5123" max="5123" width="39.5703125" style="137" customWidth="1"/>
    <col min="5124" max="5124" width="37.140625" style="137" customWidth="1"/>
    <col min="5125" max="5125" width="18.28515625" style="137" customWidth="1"/>
    <col min="5126" max="5126" width="18.140625" style="137" customWidth="1"/>
    <col min="5127" max="5127" width="14.42578125" style="137" customWidth="1"/>
    <col min="5128" max="5128" width="10.85546875" style="137" customWidth="1"/>
    <col min="5129" max="5129" width="18.28515625" style="137" customWidth="1"/>
    <col min="5130" max="5130" width="16.42578125" style="137" bestFit="1" customWidth="1"/>
    <col min="5131" max="5131" width="16.140625" style="137" customWidth="1"/>
    <col min="5132" max="5376" width="11.42578125" style="137"/>
    <col min="5377" max="5377" width="29.5703125" style="137" customWidth="1"/>
    <col min="5378" max="5378" width="42.28515625" style="137" customWidth="1"/>
    <col min="5379" max="5379" width="39.5703125" style="137" customWidth="1"/>
    <col min="5380" max="5380" width="37.140625" style="137" customWidth="1"/>
    <col min="5381" max="5381" width="18.28515625" style="137" customWidth="1"/>
    <col min="5382" max="5382" width="18.140625" style="137" customWidth="1"/>
    <col min="5383" max="5383" width="14.42578125" style="137" customWidth="1"/>
    <col min="5384" max="5384" width="10.85546875" style="137" customWidth="1"/>
    <col min="5385" max="5385" width="18.28515625" style="137" customWidth="1"/>
    <col min="5386" max="5386" width="16.42578125" style="137" bestFit="1" customWidth="1"/>
    <col min="5387" max="5387" width="16.140625" style="137" customWidth="1"/>
    <col min="5388" max="5632" width="11.42578125" style="137"/>
    <col min="5633" max="5633" width="29.5703125" style="137" customWidth="1"/>
    <col min="5634" max="5634" width="42.28515625" style="137" customWidth="1"/>
    <col min="5635" max="5635" width="39.5703125" style="137" customWidth="1"/>
    <col min="5636" max="5636" width="37.140625" style="137" customWidth="1"/>
    <col min="5637" max="5637" width="18.28515625" style="137" customWidth="1"/>
    <col min="5638" max="5638" width="18.140625" style="137" customWidth="1"/>
    <col min="5639" max="5639" width="14.42578125" style="137" customWidth="1"/>
    <col min="5640" max="5640" width="10.85546875" style="137" customWidth="1"/>
    <col min="5641" max="5641" width="18.28515625" style="137" customWidth="1"/>
    <col min="5642" max="5642" width="16.42578125" style="137" bestFit="1" customWidth="1"/>
    <col min="5643" max="5643" width="16.140625" style="137" customWidth="1"/>
    <col min="5644" max="5888" width="11.42578125" style="137"/>
    <col min="5889" max="5889" width="29.5703125" style="137" customWidth="1"/>
    <col min="5890" max="5890" width="42.28515625" style="137" customWidth="1"/>
    <col min="5891" max="5891" width="39.5703125" style="137" customWidth="1"/>
    <col min="5892" max="5892" width="37.140625" style="137" customWidth="1"/>
    <col min="5893" max="5893" width="18.28515625" style="137" customWidth="1"/>
    <col min="5894" max="5894" width="18.140625" style="137" customWidth="1"/>
    <col min="5895" max="5895" width="14.42578125" style="137" customWidth="1"/>
    <col min="5896" max="5896" width="10.85546875" style="137" customWidth="1"/>
    <col min="5897" max="5897" width="18.28515625" style="137" customWidth="1"/>
    <col min="5898" max="5898" width="16.42578125" style="137" bestFit="1" customWidth="1"/>
    <col min="5899" max="5899" width="16.140625" style="137" customWidth="1"/>
    <col min="5900" max="6144" width="11.42578125" style="137"/>
    <col min="6145" max="6145" width="29.5703125" style="137" customWidth="1"/>
    <col min="6146" max="6146" width="42.28515625" style="137" customWidth="1"/>
    <col min="6147" max="6147" width="39.5703125" style="137" customWidth="1"/>
    <col min="6148" max="6148" width="37.140625" style="137" customWidth="1"/>
    <col min="6149" max="6149" width="18.28515625" style="137" customWidth="1"/>
    <col min="6150" max="6150" width="18.140625" style="137" customWidth="1"/>
    <col min="6151" max="6151" width="14.42578125" style="137" customWidth="1"/>
    <col min="6152" max="6152" width="10.85546875" style="137" customWidth="1"/>
    <col min="6153" max="6153" width="18.28515625" style="137" customWidth="1"/>
    <col min="6154" max="6154" width="16.42578125" style="137" bestFit="1" customWidth="1"/>
    <col min="6155" max="6155" width="16.140625" style="137" customWidth="1"/>
    <col min="6156" max="6400" width="11.42578125" style="137"/>
    <col min="6401" max="6401" width="29.5703125" style="137" customWidth="1"/>
    <col min="6402" max="6402" width="42.28515625" style="137" customWidth="1"/>
    <col min="6403" max="6403" width="39.5703125" style="137" customWidth="1"/>
    <col min="6404" max="6404" width="37.140625" style="137" customWidth="1"/>
    <col min="6405" max="6405" width="18.28515625" style="137" customWidth="1"/>
    <col min="6406" max="6406" width="18.140625" style="137" customWidth="1"/>
    <col min="6407" max="6407" width="14.42578125" style="137" customWidth="1"/>
    <col min="6408" max="6408" width="10.85546875" style="137" customWidth="1"/>
    <col min="6409" max="6409" width="18.28515625" style="137" customWidth="1"/>
    <col min="6410" max="6410" width="16.42578125" style="137" bestFit="1" customWidth="1"/>
    <col min="6411" max="6411" width="16.140625" style="137" customWidth="1"/>
    <col min="6412" max="6656" width="11.42578125" style="137"/>
    <col min="6657" max="6657" width="29.5703125" style="137" customWidth="1"/>
    <col min="6658" max="6658" width="42.28515625" style="137" customWidth="1"/>
    <col min="6659" max="6659" width="39.5703125" style="137" customWidth="1"/>
    <col min="6660" max="6660" width="37.140625" style="137" customWidth="1"/>
    <col min="6661" max="6661" width="18.28515625" style="137" customWidth="1"/>
    <col min="6662" max="6662" width="18.140625" style="137" customWidth="1"/>
    <col min="6663" max="6663" width="14.42578125" style="137" customWidth="1"/>
    <col min="6664" max="6664" width="10.85546875" style="137" customWidth="1"/>
    <col min="6665" max="6665" width="18.28515625" style="137" customWidth="1"/>
    <col min="6666" max="6666" width="16.42578125" style="137" bestFit="1" customWidth="1"/>
    <col min="6667" max="6667" width="16.140625" style="137" customWidth="1"/>
    <col min="6668" max="6912" width="11.42578125" style="137"/>
    <col min="6913" max="6913" width="29.5703125" style="137" customWidth="1"/>
    <col min="6914" max="6914" width="42.28515625" style="137" customWidth="1"/>
    <col min="6915" max="6915" width="39.5703125" style="137" customWidth="1"/>
    <col min="6916" max="6916" width="37.140625" style="137" customWidth="1"/>
    <col min="6917" max="6917" width="18.28515625" style="137" customWidth="1"/>
    <col min="6918" max="6918" width="18.140625" style="137" customWidth="1"/>
    <col min="6919" max="6919" width="14.42578125" style="137" customWidth="1"/>
    <col min="6920" max="6920" width="10.85546875" style="137" customWidth="1"/>
    <col min="6921" max="6921" width="18.28515625" style="137" customWidth="1"/>
    <col min="6922" max="6922" width="16.42578125" style="137" bestFit="1" customWidth="1"/>
    <col min="6923" max="6923" width="16.140625" style="137" customWidth="1"/>
    <col min="6924" max="7168" width="11.42578125" style="137"/>
    <col min="7169" max="7169" width="29.5703125" style="137" customWidth="1"/>
    <col min="7170" max="7170" width="42.28515625" style="137" customWidth="1"/>
    <col min="7171" max="7171" width="39.5703125" style="137" customWidth="1"/>
    <col min="7172" max="7172" width="37.140625" style="137" customWidth="1"/>
    <col min="7173" max="7173" width="18.28515625" style="137" customWidth="1"/>
    <col min="7174" max="7174" width="18.140625" style="137" customWidth="1"/>
    <col min="7175" max="7175" width="14.42578125" style="137" customWidth="1"/>
    <col min="7176" max="7176" width="10.85546875" style="137" customWidth="1"/>
    <col min="7177" max="7177" width="18.28515625" style="137" customWidth="1"/>
    <col min="7178" max="7178" width="16.42578125" style="137" bestFit="1" customWidth="1"/>
    <col min="7179" max="7179" width="16.140625" style="137" customWidth="1"/>
    <col min="7180" max="7424" width="11.42578125" style="137"/>
    <col min="7425" max="7425" width="29.5703125" style="137" customWidth="1"/>
    <col min="7426" max="7426" width="42.28515625" style="137" customWidth="1"/>
    <col min="7427" max="7427" width="39.5703125" style="137" customWidth="1"/>
    <col min="7428" max="7428" width="37.140625" style="137" customWidth="1"/>
    <col min="7429" max="7429" width="18.28515625" style="137" customWidth="1"/>
    <col min="7430" max="7430" width="18.140625" style="137" customWidth="1"/>
    <col min="7431" max="7431" width="14.42578125" style="137" customWidth="1"/>
    <col min="7432" max="7432" width="10.85546875" style="137" customWidth="1"/>
    <col min="7433" max="7433" width="18.28515625" style="137" customWidth="1"/>
    <col min="7434" max="7434" width="16.42578125" style="137" bestFit="1" customWidth="1"/>
    <col min="7435" max="7435" width="16.140625" style="137" customWidth="1"/>
    <col min="7436" max="7680" width="11.42578125" style="137"/>
    <col min="7681" max="7681" width="29.5703125" style="137" customWidth="1"/>
    <col min="7682" max="7682" width="42.28515625" style="137" customWidth="1"/>
    <col min="7683" max="7683" width="39.5703125" style="137" customWidth="1"/>
    <col min="7684" max="7684" width="37.140625" style="137" customWidth="1"/>
    <col min="7685" max="7685" width="18.28515625" style="137" customWidth="1"/>
    <col min="7686" max="7686" width="18.140625" style="137" customWidth="1"/>
    <col min="7687" max="7687" width="14.42578125" style="137" customWidth="1"/>
    <col min="7688" max="7688" width="10.85546875" style="137" customWidth="1"/>
    <col min="7689" max="7689" width="18.28515625" style="137" customWidth="1"/>
    <col min="7690" max="7690" width="16.42578125" style="137" bestFit="1" customWidth="1"/>
    <col min="7691" max="7691" width="16.140625" style="137" customWidth="1"/>
    <col min="7692" max="7936" width="11.42578125" style="137"/>
    <col min="7937" max="7937" width="29.5703125" style="137" customWidth="1"/>
    <col min="7938" max="7938" width="42.28515625" style="137" customWidth="1"/>
    <col min="7939" max="7939" width="39.5703125" style="137" customWidth="1"/>
    <col min="7940" max="7940" width="37.140625" style="137" customWidth="1"/>
    <col min="7941" max="7941" width="18.28515625" style="137" customWidth="1"/>
    <col min="7942" max="7942" width="18.140625" style="137" customWidth="1"/>
    <col min="7943" max="7943" width="14.42578125" style="137" customWidth="1"/>
    <col min="7944" max="7944" width="10.85546875" style="137" customWidth="1"/>
    <col min="7945" max="7945" width="18.28515625" style="137" customWidth="1"/>
    <col min="7946" max="7946" width="16.42578125" style="137" bestFit="1" customWidth="1"/>
    <col min="7947" max="7947" width="16.140625" style="137" customWidth="1"/>
    <col min="7948" max="8192" width="11.42578125" style="137"/>
    <col min="8193" max="8193" width="29.5703125" style="137" customWidth="1"/>
    <col min="8194" max="8194" width="42.28515625" style="137" customWidth="1"/>
    <col min="8195" max="8195" width="39.5703125" style="137" customWidth="1"/>
    <col min="8196" max="8196" width="37.140625" style="137" customWidth="1"/>
    <col min="8197" max="8197" width="18.28515625" style="137" customWidth="1"/>
    <col min="8198" max="8198" width="18.140625" style="137" customWidth="1"/>
    <col min="8199" max="8199" width="14.42578125" style="137" customWidth="1"/>
    <col min="8200" max="8200" width="10.85546875" style="137" customWidth="1"/>
    <col min="8201" max="8201" width="18.28515625" style="137" customWidth="1"/>
    <col min="8202" max="8202" width="16.42578125" style="137" bestFit="1" customWidth="1"/>
    <col min="8203" max="8203" width="16.140625" style="137" customWidth="1"/>
    <col min="8204" max="8448" width="11.42578125" style="137"/>
    <col min="8449" max="8449" width="29.5703125" style="137" customWidth="1"/>
    <col min="8450" max="8450" width="42.28515625" style="137" customWidth="1"/>
    <col min="8451" max="8451" width="39.5703125" style="137" customWidth="1"/>
    <col min="8452" max="8452" width="37.140625" style="137" customWidth="1"/>
    <col min="8453" max="8453" width="18.28515625" style="137" customWidth="1"/>
    <col min="8454" max="8454" width="18.140625" style="137" customWidth="1"/>
    <col min="8455" max="8455" width="14.42578125" style="137" customWidth="1"/>
    <col min="8456" max="8456" width="10.85546875" style="137" customWidth="1"/>
    <col min="8457" max="8457" width="18.28515625" style="137" customWidth="1"/>
    <col min="8458" max="8458" width="16.42578125" style="137" bestFit="1" customWidth="1"/>
    <col min="8459" max="8459" width="16.140625" style="137" customWidth="1"/>
    <col min="8460" max="8704" width="11.42578125" style="137"/>
    <col min="8705" max="8705" width="29.5703125" style="137" customWidth="1"/>
    <col min="8706" max="8706" width="42.28515625" style="137" customWidth="1"/>
    <col min="8707" max="8707" width="39.5703125" style="137" customWidth="1"/>
    <col min="8708" max="8708" width="37.140625" style="137" customWidth="1"/>
    <col min="8709" max="8709" width="18.28515625" style="137" customWidth="1"/>
    <col min="8710" max="8710" width="18.140625" style="137" customWidth="1"/>
    <col min="8711" max="8711" width="14.42578125" style="137" customWidth="1"/>
    <col min="8712" max="8712" width="10.85546875" style="137" customWidth="1"/>
    <col min="8713" max="8713" width="18.28515625" style="137" customWidth="1"/>
    <col min="8714" max="8714" width="16.42578125" style="137" bestFit="1" customWidth="1"/>
    <col min="8715" max="8715" width="16.140625" style="137" customWidth="1"/>
    <col min="8716" max="8960" width="11.42578125" style="137"/>
    <col min="8961" max="8961" width="29.5703125" style="137" customWidth="1"/>
    <col min="8962" max="8962" width="42.28515625" style="137" customWidth="1"/>
    <col min="8963" max="8963" width="39.5703125" style="137" customWidth="1"/>
    <col min="8964" max="8964" width="37.140625" style="137" customWidth="1"/>
    <col min="8965" max="8965" width="18.28515625" style="137" customWidth="1"/>
    <col min="8966" max="8966" width="18.140625" style="137" customWidth="1"/>
    <col min="8967" max="8967" width="14.42578125" style="137" customWidth="1"/>
    <col min="8968" max="8968" width="10.85546875" style="137" customWidth="1"/>
    <col min="8969" max="8969" width="18.28515625" style="137" customWidth="1"/>
    <col min="8970" max="8970" width="16.42578125" style="137" bestFit="1" customWidth="1"/>
    <col min="8971" max="8971" width="16.140625" style="137" customWidth="1"/>
    <col min="8972" max="9216" width="11.42578125" style="137"/>
    <col min="9217" max="9217" width="29.5703125" style="137" customWidth="1"/>
    <col min="9218" max="9218" width="42.28515625" style="137" customWidth="1"/>
    <col min="9219" max="9219" width="39.5703125" style="137" customWidth="1"/>
    <col min="9220" max="9220" width="37.140625" style="137" customWidth="1"/>
    <col min="9221" max="9221" width="18.28515625" style="137" customWidth="1"/>
    <col min="9222" max="9222" width="18.140625" style="137" customWidth="1"/>
    <col min="9223" max="9223" width="14.42578125" style="137" customWidth="1"/>
    <col min="9224" max="9224" width="10.85546875" style="137" customWidth="1"/>
    <col min="9225" max="9225" width="18.28515625" style="137" customWidth="1"/>
    <col min="9226" max="9226" width="16.42578125" style="137" bestFit="1" customWidth="1"/>
    <col min="9227" max="9227" width="16.140625" style="137" customWidth="1"/>
    <col min="9228" max="9472" width="11.42578125" style="137"/>
    <col min="9473" max="9473" width="29.5703125" style="137" customWidth="1"/>
    <col min="9474" max="9474" width="42.28515625" style="137" customWidth="1"/>
    <col min="9475" max="9475" width="39.5703125" style="137" customWidth="1"/>
    <col min="9476" max="9476" width="37.140625" style="137" customWidth="1"/>
    <col min="9477" max="9477" width="18.28515625" style="137" customWidth="1"/>
    <col min="9478" max="9478" width="18.140625" style="137" customWidth="1"/>
    <col min="9479" max="9479" width="14.42578125" style="137" customWidth="1"/>
    <col min="9480" max="9480" width="10.85546875" style="137" customWidth="1"/>
    <col min="9481" max="9481" width="18.28515625" style="137" customWidth="1"/>
    <col min="9482" max="9482" width="16.42578125" style="137" bestFit="1" customWidth="1"/>
    <col min="9483" max="9483" width="16.140625" style="137" customWidth="1"/>
    <col min="9484" max="9728" width="11.42578125" style="137"/>
    <col min="9729" max="9729" width="29.5703125" style="137" customWidth="1"/>
    <col min="9730" max="9730" width="42.28515625" style="137" customWidth="1"/>
    <col min="9731" max="9731" width="39.5703125" style="137" customWidth="1"/>
    <col min="9732" max="9732" width="37.140625" style="137" customWidth="1"/>
    <col min="9733" max="9733" width="18.28515625" style="137" customWidth="1"/>
    <col min="9734" max="9734" width="18.140625" style="137" customWidth="1"/>
    <col min="9735" max="9735" width="14.42578125" style="137" customWidth="1"/>
    <col min="9736" max="9736" width="10.85546875" style="137" customWidth="1"/>
    <col min="9737" max="9737" width="18.28515625" style="137" customWidth="1"/>
    <col min="9738" max="9738" width="16.42578125" style="137" bestFit="1" customWidth="1"/>
    <col min="9739" max="9739" width="16.140625" style="137" customWidth="1"/>
    <col min="9740" max="9984" width="11.42578125" style="137"/>
    <col min="9985" max="9985" width="29.5703125" style="137" customWidth="1"/>
    <col min="9986" max="9986" width="42.28515625" style="137" customWidth="1"/>
    <col min="9987" max="9987" width="39.5703125" style="137" customWidth="1"/>
    <col min="9988" max="9988" width="37.140625" style="137" customWidth="1"/>
    <col min="9989" max="9989" width="18.28515625" style="137" customWidth="1"/>
    <col min="9990" max="9990" width="18.140625" style="137" customWidth="1"/>
    <col min="9991" max="9991" width="14.42578125" style="137" customWidth="1"/>
    <col min="9992" max="9992" width="10.85546875" style="137" customWidth="1"/>
    <col min="9993" max="9993" width="18.28515625" style="137" customWidth="1"/>
    <col min="9994" max="9994" width="16.42578125" style="137" bestFit="1" customWidth="1"/>
    <col min="9995" max="9995" width="16.140625" style="137" customWidth="1"/>
    <col min="9996" max="10240" width="11.42578125" style="137"/>
    <col min="10241" max="10241" width="29.5703125" style="137" customWidth="1"/>
    <col min="10242" max="10242" width="42.28515625" style="137" customWidth="1"/>
    <col min="10243" max="10243" width="39.5703125" style="137" customWidth="1"/>
    <col min="10244" max="10244" width="37.140625" style="137" customWidth="1"/>
    <col min="10245" max="10245" width="18.28515625" style="137" customWidth="1"/>
    <col min="10246" max="10246" width="18.140625" style="137" customWidth="1"/>
    <col min="10247" max="10247" width="14.42578125" style="137" customWidth="1"/>
    <col min="10248" max="10248" width="10.85546875" style="137" customWidth="1"/>
    <col min="10249" max="10249" width="18.28515625" style="137" customWidth="1"/>
    <col min="10250" max="10250" width="16.42578125" style="137" bestFit="1" customWidth="1"/>
    <col min="10251" max="10251" width="16.140625" style="137" customWidth="1"/>
    <col min="10252" max="10496" width="11.42578125" style="137"/>
    <col min="10497" max="10497" width="29.5703125" style="137" customWidth="1"/>
    <col min="10498" max="10498" width="42.28515625" style="137" customWidth="1"/>
    <col min="10499" max="10499" width="39.5703125" style="137" customWidth="1"/>
    <col min="10500" max="10500" width="37.140625" style="137" customWidth="1"/>
    <col min="10501" max="10501" width="18.28515625" style="137" customWidth="1"/>
    <col min="10502" max="10502" width="18.140625" style="137" customWidth="1"/>
    <col min="10503" max="10503" width="14.42578125" style="137" customWidth="1"/>
    <col min="10504" max="10504" width="10.85546875" style="137" customWidth="1"/>
    <col min="10505" max="10505" width="18.28515625" style="137" customWidth="1"/>
    <col min="10506" max="10506" width="16.42578125" style="137" bestFit="1" customWidth="1"/>
    <col min="10507" max="10507" width="16.140625" style="137" customWidth="1"/>
    <col min="10508" max="10752" width="11.42578125" style="137"/>
    <col min="10753" max="10753" width="29.5703125" style="137" customWidth="1"/>
    <col min="10754" max="10754" width="42.28515625" style="137" customWidth="1"/>
    <col min="10755" max="10755" width="39.5703125" style="137" customWidth="1"/>
    <col min="10756" max="10756" width="37.140625" style="137" customWidth="1"/>
    <col min="10757" max="10757" width="18.28515625" style="137" customWidth="1"/>
    <col min="10758" max="10758" width="18.140625" style="137" customWidth="1"/>
    <col min="10759" max="10759" width="14.42578125" style="137" customWidth="1"/>
    <col min="10760" max="10760" width="10.85546875" style="137" customWidth="1"/>
    <col min="10761" max="10761" width="18.28515625" style="137" customWidth="1"/>
    <col min="10762" max="10762" width="16.42578125" style="137" bestFit="1" customWidth="1"/>
    <col min="10763" max="10763" width="16.140625" style="137" customWidth="1"/>
    <col min="10764" max="11008" width="11.42578125" style="137"/>
    <col min="11009" max="11009" width="29.5703125" style="137" customWidth="1"/>
    <col min="11010" max="11010" width="42.28515625" style="137" customWidth="1"/>
    <col min="11011" max="11011" width="39.5703125" style="137" customWidth="1"/>
    <col min="11012" max="11012" width="37.140625" style="137" customWidth="1"/>
    <col min="11013" max="11013" width="18.28515625" style="137" customWidth="1"/>
    <col min="11014" max="11014" width="18.140625" style="137" customWidth="1"/>
    <col min="11015" max="11015" width="14.42578125" style="137" customWidth="1"/>
    <col min="11016" max="11016" width="10.85546875" style="137" customWidth="1"/>
    <col min="11017" max="11017" width="18.28515625" style="137" customWidth="1"/>
    <col min="11018" max="11018" width="16.42578125" style="137" bestFit="1" customWidth="1"/>
    <col min="11019" max="11019" width="16.140625" style="137" customWidth="1"/>
    <col min="11020" max="11264" width="11.42578125" style="137"/>
    <col min="11265" max="11265" width="29.5703125" style="137" customWidth="1"/>
    <col min="11266" max="11266" width="42.28515625" style="137" customWidth="1"/>
    <col min="11267" max="11267" width="39.5703125" style="137" customWidth="1"/>
    <col min="11268" max="11268" width="37.140625" style="137" customWidth="1"/>
    <col min="11269" max="11269" width="18.28515625" style="137" customWidth="1"/>
    <col min="11270" max="11270" width="18.140625" style="137" customWidth="1"/>
    <col min="11271" max="11271" width="14.42578125" style="137" customWidth="1"/>
    <col min="11272" max="11272" width="10.85546875" style="137" customWidth="1"/>
    <col min="11273" max="11273" width="18.28515625" style="137" customWidth="1"/>
    <col min="11274" max="11274" width="16.42578125" style="137" bestFit="1" customWidth="1"/>
    <col min="11275" max="11275" width="16.140625" style="137" customWidth="1"/>
    <col min="11276" max="11520" width="11.42578125" style="137"/>
    <col min="11521" max="11521" width="29.5703125" style="137" customWidth="1"/>
    <col min="11522" max="11522" width="42.28515625" style="137" customWidth="1"/>
    <col min="11523" max="11523" width="39.5703125" style="137" customWidth="1"/>
    <col min="11524" max="11524" width="37.140625" style="137" customWidth="1"/>
    <col min="11525" max="11525" width="18.28515625" style="137" customWidth="1"/>
    <col min="11526" max="11526" width="18.140625" style="137" customWidth="1"/>
    <col min="11527" max="11527" width="14.42578125" style="137" customWidth="1"/>
    <col min="11528" max="11528" width="10.85546875" style="137" customWidth="1"/>
    <col min="11529" max="11529" width="18.28515625" style="137" customWidth="1"/>
    <col min="11530" max="11530" width="16.42578125" style="137" bestFit="1" customWidth="1"/>
    <col min="11531" max="11531" width="16.140625" style="137" customWidth="1"/>
    <col min="11532" max="11776" width="11.42578125" style="137"/>
    <col min="11777" max="11777" width="29.5703125" style="137" customWidth="1"/>
    <col min="11778" max="11778" width="42.28515625" style="137" customWidth="1"/>
    <col min="11779" max="11779" width="39.5703125" style="137" customWidth="1"/>
    <col min="11780" max="11780" width="37.140625" style="137" customWidth="1"/>
    <col min="11781" max="11781" width="18.28515625" style="137" customWidth="1"/>
    <col min="11782" max="11782" width="18.140625" style="137" customWidth="1"/>
    <col min="11783" max="11783" width="14.42578125" style="137" customWidth="1"/>
    <col min="11784" max="11784" width="10.85546875" style="137" customWidth="1"/>
    <col min="11785" max="11785" width="18.28515625" style="137" customWidth="1"/>
    <col min="11786" max="11786" width="16.42578125" style="137" bestFit="1" customWidth="1"/>
    <col min="11787" max="11787" width="16.140625" style="137" customWidth="1"/>
    <col min="11788" max="12032" width="11.42578125" style="137"/>
    <col min="12033" max="12033" width="29.5703125" style="137" customWidth="1"/>
    <col min="12034" max="12034" width="42.28515625" style="137" customWidth="1"/>
    <col min="12035" max="12035" width="39.5703125" style="137" customWidth="1"/>
    <col min="12036" max="12036" width="37.140625" style="137" customWidth="1"/>
    <col min="12037" max="12037" width="18.28515625" style="137" customWidth="1"/>
    <col min="12038" max="12038" width="18.140625" style="137" customWidth="1"/>
    <col min="12039" max="12039" width="14.42578125" style="137" customWidth="1"/>
    <col min="12040" max="12040" width="10.85546875" style="137" customWidth="1"/>
    <col min="12041" max="12041" width="18.28515625" style="137" customWidth="1"/>
    <col min="12042" max="12042" width="16.42578125" style="137" bestFit="1" customWidth="1"/>
    <col min="12043" max="12043" width="16.140625" style="137" customWidth="1"/>
    <col min="12044" max="12288" width="11.42578125" style="137"/>
    <col min="12289" max="12289" width="29.5703125" style="137" customWidth="1"/>
    <col min="12290" max="12290" width="42.28515625" style="137" customWidth="1"/>
    <col min="12291" max="12291" width="39.5703125" style="137" customWidth="1"/>
    <col min="12292" max="12292" width="37.140625" style="137" customWidth="1"/>
    <col min="12293" max="12293" width="18.28515625" style="137" customWidth="1"/>
    <col min="12294" max="12294" width="18.140625" style="137" customWidth="1"/>
    <col min="12295" max="12295" width="14.42578125" style="137" customWidth="1"/>
    <col min="12296" max="12296" width="10.85546875" style="137" customWidth="1"/>
    <col min="12297" max="12297" width="18.28515625" style="137" customWidth="1"/>
    <col min="12298" max="12298" width="16.42578125" style="137" bestFit="1" customWidth="1"/>
    <col min="12299" max="12299" width="16.140625" style="137" customWidth="1"/>
    <col min="12300" max="12544" width="11.42578125" style="137"/>
    <col min="12545" max="12545" width="29.5703125" style="137" customWidth="1"/>
    <col min="12546" max="12546" width="42.28515625" style="137" customWidth="1"/>
    <col min="12547" max="12547" width="39.5703125" style="137" customWidth="1"/>
    <col min="12548" max="12548" width="37.140625" style="137" customWidth="1"/>
    <col min="12549" max="12549" width="18.28515625" style="137" customWidth="1"/>
    <col min="12550" max="12550" width="18.140625" style="137" customWidth="1"/>
    <col min="12551" max="12551" width="14.42578125" style="137" customWidth="1"/>
    <col min="12552" max="12552" width="10.85546875" style="137" customWidth="1"/>
    <col min="12553" max="12553" width="18.28515625" style="137" customWidth="1"/>
    <col min="12554" max="12554" width="16.42578125" style="137" bestFit="1" customWidth="1"/>
    <col min="12555" max="12555" width="16.140625" style="137" customWidth="1"/>
    <col min="12556" max="12800" width="11.42578125" style="137"/>
    <col min="12801" max="12801" width="29.5703125" style="137" customWidth="1"/>
    <col min="12802" max="12802" width="42.28515625" style="137" customWidth="1"/>
    <col min="12803" max="12803" width="39.5703125" style="137" customWidth="1"/>
    <col min="12804" max="12804" width="37.140625" style="137" customWidth="1"/>
    <col min="12805" max="12805" width="18.28515625" style="137" customWidth="1"/>
    <col min="12806" max="12806" width="18.140625" style="137" customWidth="1"/>
    <col min="12807" max="12807" width="14.42578125" style="137" customWidth="1"/>
    <col min="12808" max="12808" width="10.85546875" style="137" customWidth="1"/>
    <col min="12809" max="12809" width="18.28515625" style="137" customWidth="1"/>
    <col min="12810" max="12810" width="16.42578125" style="137" bestFit="1" customWidth="1"/>
    <col min="12811" max="12811" width="16.140625" style="137" customWidth="1"/>
    <col min="12812" max="13056" width="11.42578125" style="137"/>
    <col min="13057" max="13057" width="29.5703125" style="137" customWidth="1"/>
    <col min="13058" max="13058" width="42.28515625" style="137" customWidth="1"/>
    <col min="13059" max="13059" width="39.5703125" style="137" customWidth="1"/>
    <col min="13060" max="13060" width="37.140625" style="137" customWidth="1"/>
    <col min="13061" max="13061" width="18.28515625" style="137" customWidth="1"/>
    <col min="13062" max="13062" width="18.140625" style="137" customWidth="1"/>
    <col min="13063" max="13063" width="14.42578125" style="137" customWidth="1"/>
    <col min="13064" max="13064" width="10.85546875" style="137" customWidth="1"/>
    <col min="13065" max="13065" width="18.28515625" style="137" customWidth="1"/>
    <col min="13066" max="13066" width="16.42578125" style="137" bestFit="1" customWidth="1"/>
    <col min="13067" max="13067" width="16.140625" style="137" customWidth="1"/>
    <col min="13068" max="13312" width="11.42578125" style="137"/>
    <col min="13313" max="13313" width="29.5703125" style="137" customWidth="1"/>
    <col min="13314" max="13314" width="42.28515625" style="137" customWidth="1"/>
    <col min="13315" max="13315" width="39.5703125" style="137" customWidth="1"/>
    <col min="13316" max="13316" width="37.140625" style="137" customWidth="1"/>
    <col min="13317" max="13317" width="18.28515625" style="137" customWidth="1"/>
    <col min="13318" max="13318" width="18.140625" style="137" customWidth="1"/>
    <col min="13319" max="13319" width="14.42578125" style="137" customWidth="1"/>
    <col min="13320" max="13320" width="10.85546875" style="137" customWidth="1"/>
    <col min="13321" max="13321" width="18.28515625" style="137" customWidth="1"/>
    <col min="13322" max="13322" width="16.42578125" style="137" bestFit="1" customWidth="1"/>
    <col min="13323" max="13323" width="16.140625" style="137" customWidth="1"/>
    <col min="13324" max="13568" width="11.42578125" style="137"/>
    <col min="13569" max="13569" width="29.5703125" style="137" customWidth="1"/>
    <col min="13570" max="13570" width="42.28515625" style="137" customWidth="1"/>
    <col min="13571" max="13571" width="39.5703125" style="137" customWidth="1"/>
    <col min="13572" max="13572" width="37.140625" style="137" customWidth="1"/>
    <col min="13573" max="13573" width="18.28515625" style="137" customWidth="1"/>
    <col min="13574" max="13574" width="18.140625" style="137" customWidth="1"/>
    <col min="13575" max="13575" width="14.42578125" style="137" customWidth="1"/>
    <col min="13576" max="13576" width="10.85546875" style="137" customWidth="1"/>
    <col min="13577" max="13577" width="18.28515625" style="137" customWidth="1"/>
    <col min="13578" max="13578" width="16.42578125" style="137" bestFit="1" customWidth="1"/>
    <col min="13579" max="13579" width="16.140625" style="137" customWidth="1"/>
    <col min="13580" max="13824" width="11.42578125" style="137"/>
    <col min="13825" max="13825" width="29.5703125" style="137" customWidth="1"/>
    <col min="13826" max="13826" width="42.28515625" style="137" customWidth="1"/>
    <col min="13827" max="13827" width="39.5703125" style="137" customWidth="1"/>
    <col min="13828" max="13828" width="37.140625" style="137" customWidth="1"/>
    <col min="13829" max="13829" width="18.28515625" style="137" customWidth="1"/>
    <col min="13830" max="13830" width="18.140625" style="137" customWidth="1"/>
    <col min="13831" max="13831" width="14.42578125" style="137" customWidth="1"/>
    <col min="13832" max="13832" width="10.85546875" style="137" customWidth="1"/>
    <col min="13833" max="13833" width="18.28515625" style="137" customWidth="1"/>
    <col min="13834" max="13834" width="16.42578125" style="137" bestFit="1" customWidth="1"/>
    <col min="13835" max="13835" width="16.140625" style="137" customWidth="1"/>
    <col min="13836" max="14080" width="11.42578125" style="137"/>
    <col min="14081" max="14081" width="29.5703125" style="137" customWidth="1"/>
    <col min="14082" max="14082" width="42.28515625" style="137" customWidth="1"/>
    <col min="14083" max="14083" width="39.5703125" style="137" customWidth="1"/>
    <col min="14084" max="14084" width="37.140625" style="137" customWidth="1"/>
    <col min="14085" max="14085" width="18.28515625" style="137" customWidth="1"/>
    <col min="14086" max="14086" width="18.140625" style="137" customWidth="1"/>
    <col min="14087" max="14087" width="14.42578125" style="137" customWidth="1"/>
    <col min="14088" max="14088" width="10.85546875" style="137" customWidth="1"/>
    <col min="14089" max="14089" width="18.28515625" style="137" customWidth="1"/>
    <col min="14090" max="14090" width="16.42578125" style="137" bestFit="1" customWidth="1"/>
    <col min="14091" max="14091" width="16.140625" style="137" customWidth="1"/>
    <col min="14092" max="14336" width="11.42578125" style="137"/>
    <col min="14337" max="14337" width="29.5703125" style="137" customWidth="1"/>
    <col min="14338" max="14338" width="42.28515625" style="137" customWidth="1"/>
    <col min="14339" max="14339" width="39.5703125" style="137" customWidth="1"/>
    <col min="14340" max="14340" width="37.140625" style="137" customWidth="1"/>
    <col min="14341" max="14341" width="18.28515625" style="137" customWidth="1"/>
    <col min="14342" max="14342" width="18.140625" style="137" customWidth="1"/>
    <col min="14343" max="14343" width="14.42578125" style="137" customWidth="1"/>
    <col min="14344" max="14344" width="10.85546875" style="137" customWidth="1"/>
    <col min="14345" max="14345" width="18.28515625" style="137" customWidth="1"/>
    <col min="14346" max="14346" width="16.42578125" style="137" bestFit="1" customWidth="1"/>
    <col min="14347" max="14347" width="16.140625" style="137" customWidth="1"/>
    <col min="14348" max="14592" width="11.42578125" style="137"/>
    <col min="14593" max="14593" width="29.5703125" style="137" customWidth="1"/>
    <col min="14594" max="14594" width="42.28515625" style="137" customWidth="1"/>
    <col min="14595" max="14595" width="39.5703125" style="137" customWidth="1"/>
    <col min="14596" max="14596" width="37.140625" style="137" customWidth="1"/>
    <col min="14597" max="14597" width="18.28515625" style="137" customWidth="1"/>
    <col min="14598" max="14598" width="18.140625" style="137" customWidth="1"/>
    <col min="14599" max="14599" width="14.42578125" style="137" customWidth="1"/>
    <col min="14600" max="14600" width="10.85546875" style="137" customWidth="1"/>
    <col min="14601" max="14601" width="18.28515625" style="137" customWidth="1"/>
    <col min="14602" max="14602" width="16.42578125" style="137" bestFit="1" customWidth="1"/>
    <col min="14603" max="14603" width="16.140625" style="137" customWidth="1"/>
    <col min="14604" max="14848" width="11.42578125" style="137"/>
    <col min="14849" max="14849" width="29.5703125" style="137" customWidth="1"/>
    <col min="14850" max="14850" width="42.28515625" style="137" customWidth="1"/>
    <col min="14851" max="14851" width="39.5703125" style="137" customWidth="1"/>
    <col min="14852" max="14852" width="37.140625" style="137" customWidth="1"/>
    <col min="14853" max="14853" width="18.28515625" style="137" customWidth="1"/>
    <col min="14854" max="14854" width="18.140625" style="137" customWidth="1"/>
    <col min="14855" max="14855" width="14.42578125" style="137" customWidth="1"/>
    <col min="14856" max="14856" width="10.85546875" style="137" customWidth="1"/>
    <col min="14857" max="14857" width="18.28515625" style="137" customWidth="1"/>
    <col min="14858" max="14858" width="16.42578125" style="137" bestFit="1" customWidth="1"/>
    <col min="14859" max="14859" width="16.140625" style="137" customWidth="1"/>
    <col min="14860" max="15104" width="11.42578125" style="137"/>
    <col min="15105" max="15105" width="29.5703125" style="137" customWidth="1"/>
    <col min="15106" max="15106" width="42.28515625" style="137" customWidth="1"/>
    <col min="15107" max="15107" width="39.5703125" style="137" customWidth="1"/>
    <col min="15108" max="15108" width="37.140625" style="137" customWidth="1"/>
    <col min="15109" max="15109" width="18.28515625" style="137" customWidth="1"/>
    <col min="15110" max="15110" width="18.140625" style="137" customWidth="1"/>
    <col min="15111" max="15111" width="14.42578125" style="137" customWidth="1"/>
    <col min="15112" max="15112" width="10.85546875" style="137" customWidth="1"/>
    <col min="15113" max="15113" width="18.28515625" style="137" customWidth="1"/>
    <col min="15114" max="15114" width="16.42578125" style="137" bestFit="1" customWidth="1"/>
    <col min="15115" max="15115" width="16.140625" style="137" customWidth="1"/>
    <col min="15116" max="15360" width="11.42578125" style="137"/>
    <col min="15361" max="15361" width="29.5703125" style="137" customWidth="1"/>
    <col min="15362" max="15362" width="42.28515625" style="137" customWidth="1"/>
    <col min="15363" max="15363" width="39.5703125" style="137" customWidth="1"/>
    <col min="15364" max="15364" width="37.140625" style="137" customWidth="1"/>
    <col min="15365" max="15365" width="18.28515625" style="137" customWidth="1"/>
    <col min="15366" max="15366" width="18.140625" style="137" customWidth="1"/>
    <col min="15367" max="15367" width="14.42578125" style="137" customWidth="1"/>
    <col min="15368" max="15368" width="10.85546875" style="137" customWidth="1"/>
    <col min="15369" max="15369" width="18.28515625" style="137" customWidth="1"/>
    <col min="15370" max="15370" width="16.42578125" style="137" bestFit="1" customWidth="1"/>
    <col min="15371" max="15371" width="16.140625" style="137" customWidth="1"/>
    <col min="15372" max="15616" width="11.42578125" style="137"/>
    <col min="15617" max="15617" width="29.5703125" style="137" customWidth="1"/>
    <col min="15618" max="15618" width="42.28515625" style="137" customWidth="1"/>
    <col min="15619" max="15619" width="39.5703125" style="137" customWidth="1"/>
    <col min="15620" max="15620" width="37.140625" style="137" customWidth="1"/>
    <col min="15621" max="15621" width="18.28515625" style="137" customWidth="1"/>
    <col min="15622" max="15622" width="18.140625" style="137" customWidth="1"/>
    <col min="15623" max="15623" width="14.42578125" style="137" customWidth="1"/>
    <col min="15624" max="15624" width="10.85546875" style="137" customWidth="1"/>
    <col min="15625" max="15625" width="18.28515625" style="137" customWidth="1"/>
    <col min="15626" max="15626" width="16.42578125" style="137" bestFit="1" customWidth="1"/>
    <col min="15627" max="15627" width="16.140625" style="137" customWidth="1"/>
    <col min="15628" max="15872" width="11.42578125" style="137"/>
    <col min="15873" max="15873" width="29.5703125" style="137" customWidth="1"/>
    <col min="15874" max="15874" width="42.28515625" style="137" customWidth="1"/>
    <col min="15875" max="15875" width="39.5703125" style="137" customWidth="1"/>
    <col min="15876" max="15876" width="37.140625" style="137" customWidth="1"/>
    <col min="15877" max="15877" width="18.28515625" style="137" customWidth="1"/>
    <col min="15878" max="15878" width="18.140625" style="137" customWidth="1"/>
    <col min="15879" max="15879" width="14.42578125" style="137" customWidth="1"/>
    <col min="15880" max="15880" width="10.85546875" style="137" customWidth="1"/>
    <col min="15881" max="15881" width="18.28515625" style="137" customWidth="1"/>
    <col min="15882" max="15882" width="16.42578125" style="137" bestFit="1" customWidth="1"/>
    <col min="15883" max="15883" width="16.140625" style="137" customWidth="1"/>
    <col min="15884" max="16128" width="11.42578125" style="137"/>
    <col min="16129" max="16129" width="29.5703125" style="137" customWidth="1"/>
    <col min="16130" max="16130" width="42.28515625" style="137" customWidth="1"/>
    <col min="16131" max="16131" width="39.5703125" style="137" customWidth="1"/>
    <col min="16132" max="16132" width="37.140625" style="137" customWidth="1"/>
    <col min="16133" max="16133" width="18.28515625" style="137" customWidth="1"/>
    <col min="16134" max="16134" width="18.140625" style="137" customWidth="1"/>
    <col min="16135" max="16135" width="14.42578125" style="137" customWidth="1"/>
    <col min="16136" max="16136" width="10.85546875" style="137" customWidth="1"/>
    <col min="16137" max="16137" width="18.28515625" style="137" customWidth="1"/>
    <col min="16138" max="16138" width="16.42578125" style="137" bestFit="1" customWidth="1"/>
    <col min="16139" max="16139" width="16.140625" style="137" customWidth="1"/>
    <col min="16140" max="16384" width="11.42578125" style="137"/>
  </cols>
  <sheetData>
    <row r="5" spans="1:10" ht="26.25" customHeight="1" x14ac:dyDescent="0.35">
      <c r="B5" s="136"/>
      <c r="C5" s="136"/>
    </row>
    <row r="6" spans="1:10" x14ac:dyDescent="0.35">
      <c r="B6" s="201"/>
      <c r="C6" s="136"/>
      <c r="D6" s="201"/>
      <c r="E6" s="201"/>
      <c r="F6" s="201"/>
      <c r="G6" s="201"/>
      <c r="H6" s="201"/>
      <c r="I6" s="201"/>
      <c r="J6" s="201"/>
    </row>
    <row r="7" spans="1:10" x14ac:dyDescent="0.35">
      <c r="A7" s="224" t="s">
        <v>0</v>
      </c>
      <c r="B7" s="224"/>
      <c r="C7" s="224"/>
      <c r="D7" s="224"/>
      <c r="E7" s="224"/>
      <c r="F7" s="224"/>
      <c r="G7" s="224"/>
      <c r="H7" s="224"/>
      <c r="I7" s="224"/>
      <c r="J7" s="224"/>
    </row>
    <row r="8" spans="1:10" x14ac:dyDescent="0.35">
      <c r="A8" s="224" t="s">
        <v>1</v>
      </c>
      <c r="B8" s="224"/>
      <c r="C8" s="224"/>
      <c r="D8" s="224"/>
      <c r="E8" s="224"/>
      <c r="F8" s="224"/>
      <c r="G8" s="224"/>
      <c r="H8" s="224"/>
      <c r="I8" s="224"/>
      <c r="J8" s="224"/>
    </row>
    <row r="9" spans="1:10" x14ac:dyDescent="0.35">
      <c r="A9" s="227">
        <v>45503</v>
      </c>
      <c r="B9" s="227"/>
      <c r="C9" s="227"/>
      <c r="D9" s="227"/>
      <c r="E9" s="227"/>
      <c r="F9" s="227"/>
      <c r="G9" s="227"/>
      <c r="H9" s="227"/>
      <c r="I9" s="227"/>
      <c r="J9" s="227"/>
    </row>
    <row r="10" spans="1:10" x14ac:dyDescent="0.35">
      <c r="A10" s="227" t="s">
        <v>2</v>
      </c>
      <c r="B10" s="227"/>
      <c r="C10" s="227"/>
      <c r="D10" s="227"/>
      <c r="E10" s="227"/>
      <c r="F10" s="227"/>
      <c r="G10" s="227"/>
      <c r="H10" s="227"/>
      <c r="I10" s="227"/>
      <c r="J10" s="227"/>
    </row>
    <row r="12" spans="1:10" s="136" customFormat="1" ht="35.25" customHeight="1" x14ac:dyDescent="0.35">
      <c r="A12" s="139" t="s">
        <v>3</v>
      </c>
      <c r="B12" s="139" t="s">
        <v>4</v>
      </c>
      <c r="C12" s="139" t="s">
        <v>5</v>
      </c>
      <c r="D12" s="139" t="s">
        <v>6</v>
      </c>
      <c r="E12" s="139" t="s">
        <v>7</v>
      </c>
      <c r="F12" s="139" t="s">
        <v>8</v>
      </c>
      <c r="G12" s="139" t="s">
        <v>9</v>
      </c>
      <c r="H12" s="139" t="s">
        <v>10</v>
      </c>
      <c r="I12" s="139" t="s">
        <v>11</v>
      </c>
      <c r="J12" s="139" t="s">
        <v>12</v>
      </c>
    </row>
    <row r="13" spans="1:10" s="136" customFormat="1" ht="35.25" customHeight="1" x14ac:dyDescent="0.35">
      <c r="A13" s="140" t="s">
        <v>13</v>
      </c>
      <c r="B13" s="141" t="s">
        <v>14</v>
      </c>
      <c r="C13" s="142" t="s">
        <v>15</v>
      </c>
      <c r="D13" s="141" t="s">
        <v>16</v>
      </c>
      <c r="E13" s="143">
        <v>42615</v>
      </c>
      <c r="F13" s="144">
        <v>399998.76</v>
      </c>
      <c r="G13" s="145">
        <v>46387</v>
      </c>
      <c r="H13" s="146">
        <v>0</v>
      </c>
      <c r="I13" s="147">
        <f t="shared" ref="I13:I71" si="0">F13-H13</f>
        <v>399998.76</v>
      </c>
      <c r="J13" s="148" t="s">
        <v>17</v>
      </c>
    </row>
    <row r="14" spans="1:10" s="155" customFormat="1" ht="21" customHeight="1" x14ac:dyDescent="0.25">
      <c r="A14" s="140" t="s">
        <v>18</v>
      </c>
      <c r="B14" s="149" t="s">
        <v>19</v>
      </c>
      <c r="C14" s="150" t="s">
        <v>15</v>
      </c>
      <c r="D14" s="149" t="s">
        <v>20</v>
      </c>
      <c r="E14" s="151">
        <v>41663</v>
      </c>
      <c r="F14" s="152">
        <v>1770</v>
      </c>
      <c r="G14" s="153">
        <v>42004</v>
      </c>
      <c r="H14" s="154">
        <v>0</v>
      </c>
      <c r="I14" s="147">
        <f t="shared" si="0"/>
        <v>1770</v>
      </c>
      <c r="J14" s="148" t="s">
        <v>17</v>
      </c>
    </row>
    <row r="15" spans="1:10" s="155" customFormat="1" ht="21" customHeight="1" x14ac:dyDescent="0.25">
      <c r="A15" s="140" t="s">
        <v>21</v>
      </c>
      <c r="B15" s="156" t="s">
        <v>22</v>
      </c>
      <c r="C15" s="150" t="s">
        <v>23</v>
      </c>
      <c r="D15" s="149" t="s">
        <v>24</v>
      </c>
      <c r="E15" s="151">
        <v>41759</v>
      </c>
      <c r="F15" s="152">
        <v>11294</v>
      </c>
      <c r="G15" s="153">
        <v>42004</v>
      </c>
      <c r="H15" s="154">
        <v>0</v>
      </c>
      <c r="I15" s="147">
        <f t="shared" si="0"/>
        <v>11294</v>
      </c>
      <c r="J15" s="148" t="s">
        <v>17</v>
      </c>
    </row>
    <row r="16" spans="1:10" s="155" customFormat="1" ht="21" customHeight="1" x14ac:dyDescent="0.25">
      <c r="A16" s="140" t="s">
        <v>25</v>
      </c>
      <c r="B16" s="156" t="s">
        <v>22</v>
      </c>
      <c r="C16" s="150" t="s">
        <v>23</v>
      </c>
      <c r="D16" s="149" t="s">
        <v>26</v>
      </c>
      <c r="E16" s="151">
        <v>41851</v>
      </c>
      <c r="F16" s="152">
        <v>15679.3</v>
      </c>
      <c r="G16" s="153">
        <v>42004</v>
      </c>
      <c r="H16" s="154">
        <v>0</v>
      </c>
      <c r="I16" s="147">
        <f t="shared" si="0"/>
        <v>15679.3</v>
      </c>
      <c r="J16" s="148" t="s">
        <v>17</v>
      </c>
    </row>
    <row r="17" spans="1:10" s="155" customFormat="1" ht="21" customHeight="1" x14ac:dyDescent="0.25">
      <c r="A17" s="140" t="s">
        <v>25</v>
      </c>
      <c r="B17" s="156" t="s">
        <v>22</v>
      </c>
      <c r="C17" s="150" t="s">
        <v>23</v>
      </c>
      <c r="D17" s="149" t="s">
        <v>27</v>
      </c>
      <c r="E17" s="151">
        <v>41944</v>
      </c>
      <c r="F17" s="152">
        <v>16241.04</v>
      </c>
      <c r="G17" s="153">
        <v>42004</v>
      </c>
      <c r="H17" s="154">
        <v>0</v>
      </c>
      <c r="I17" s="147">
        <f t="shared" si="0"/>
        <v>16241.04</v>
      </c>
      <c r="J17" s="148" t="s">
        <v>17</v>
      </c>
    </row>
    <row r="18" spans="1:10" s="155" customFormat="1" ht="21" customHeight="1" x14ac:dyDescent="0.25">
      <c r="A18" s="140" t="s">
        <v>21</v>
      </c>
      <c r="B18" s="156" t="s">
        <v>22</v>
      </c>
      <c r="C18" s="150" t="s">
        <v>23</v>
      </c>
      <c r="D18" s="149" t="s">
        <v>28</v>
      </c>
      <c r="E18" s="151">
        <v>42035</v>
      </c>
      <c r="F18" s="152">
        <v>9023.2999999999993</v>
      </c>
      <c r="G18" s="153">
        <v>42369</v>
      </c>
      <c r="H18" s="154">
        <v>0</v>
      </c>
      <c r="I18" s="147">
        <f t="shared" si="0"/>
        <v>9023.2999999999993</v>
      </c>
      <c r="J18" s="148" t="s">
        <v>17</v>
      </c>
    </row>
    <row r="19" spans="1:10" s="155" customFormat="1" ht="21" customHeight="1" x14ac:dyDescent="0.25">
      <c r="A19" s="140" t="s">
        <v>18</v>
      </c>
      <c r="B19" s="149" t="s">
        <v>19</v>
      </c>
      <c r="C19" s="150" t="s">
        <v>15</v>
      </c>
      <c r="D19" s="149" t="s">
        <v>29</v>
      </c>
      <c r="E19" s="151">
        <v>42051</v>
      </c>
      <c r="F19" s="152">
        <v>10030</v>
      </c>
      <c r="G19" s="153">
        <v>42369</v>
      </c>
      <c r="H19" s="154">
        <v>0</v>
      </c>
      <c r="I19" s="147">
        <f t="shared" si="0"/>
        <v>10030</v>
      </c>
      <c r="J19" s="148" t="s">
        <v>17</v>
      </c>
    </row>
    <row r="20" spans="1:10" s="155" customFormat="1" ht="21" customHeight="1" x14ac:dyDescent="0.25">
      <c r="A20" s="140" t="s">
        <v>18</v>
      </c>
      <c r="B20" s="149" t="s">
        <v>19</v>
      </c>
      <c r="C20" s="150" t="s">
        <v>15</v>
      </c>
      <c r="D20" s="149" t="s">
        <v>30</v>
      </c>
      <c r="E20" s="151">
        <v>42055</v>
      </c>
      <c r="F20" s="152">
        <v>47790</v>
      </c>
      <c r="G20" s="153">
        <v>42369</v>
      </c>
      <c r="H20" s="154">
        <v>0</v>
      </c>
      <c r="I20" s="147">
        <f t="shared" si="0"/>
        <v>47790</v>
      </c>
      <c r="J20" s="148" t="s">
        <v>17</v>
      </c>
    </row>
    <row r="21" spans="1:10" s="155" customFormat="1" ht="21" customHeight="1" x14ac:dyDescent="0.25">
      <c r="A21" s="140" t="s">
        <v>18</v>
      </c>
      <c r="B21" s="149" t="s">
        <v>19</v>
      </c>
      <c r="C21" s="150" t="s">
        <v>15</v>
      </c>
      <c r="D21" s="149" t="s">
        <v>31</v>
      </c>
      <c r="E21" s="151">
        <v>42055</v>
      </c>
      <c r="F21" s="152">
        <v>24780</v>
      </c>
      <c r="G21" s="153">
        <v>42369</v>
      </c>
      <c r="H21" s="154">
        <v>0</v>
      </c>
      <c r="I21" s="147">
        <f t="shared" si="0"/>
        <v>24780</v>
      </c>
      <c r="J21" s="148" t="s">
        <v>17</v>
      </c>
    </row>
    <row r="22" spans="1:10" s="155" customFormat="1" ht="21" customHeight="1" x14ac:dyDescent="0.25">
      <c r="A22" s="140" t="s">
        <v>18</v>
      </c>
      <c r="B22" s="149" t="s">
        <v>19</v>
      </c>
      <c r="C22" s="150" t="s">
        <v>15</v>
      </c>
      <c r="D22" s="149" t="s">
        <v>32</v>
      </c>
      <c r="E22" s="151">
        <v>42055</v>
      </c>
      <c r="F22" s="152">
        <v>58292</v>
      </c>
      <c r="G22" s="153">
        <v>42369</v>
      </c>
      <c r="H22" s="154">
        <v>0</v>
      </c>
      <c r="I22" s="147">
        <f t="shared" si="0"/>
        <v>58292</v>
      </c>
      <c r="J22" s="148" t="s">
        <v>17</v>
      </c>
    </row>
    <row r="23" spans="1:10" s="155" customFormat="1" ht="21" customHeight="1" x14ac:dyDescent="0.25">
      <c r="A23" s="140" t="s">
        <v>33</v>
      </c>
      <c r="B23" s="149" t="s">
        <v>34</v>
      </c>
      <c r="C23" s="150" t="s">
        <v>35</v>
      </c>
      <c r="D23" s="149" t="s">
        <v>36</v>
      </c>
      <c r="E23" s="151">
        <v>42060</v>
      </c>
      <c r="F23" s="152">
        <v>24242.39</v>
      </c>
      <c r="G23" s="153">
        <v>42369</v>
      </c>
      <c r="H23" s="154">
        <v>0</v>
      </c>
      <c r="I23" s="147">
        <f t="shared" si="0"/>
        <v>24242.39</v>
      </c>
      <c r="J23" s="148" t="s">
        <v>17</v>
      </c>
    </row>
    <row r="24" spans="1:10" s="155" customFormat="1" ht="21" customHeight="1" x14ac:dyDescent="0.25">
      <c r="A24" s="140" t="s">
        <v>25</v>
      </c>
      <c r="B24" s="156" t="s">
        <v>22</v>
      </c>
      <c r="C24" s="150" t="s">
        <v>23</v>
      </c>
      <c r="D24" s="149" t="s">
        <v>37</v>
      </c>
      <c r="E24" s="151">
        <v>42063</v>
      </c>
      <c r="F24" s="152">
        <v>9780</v>
      </c>
      <c r="G24" s="153">
        <v>42369</v>
      </c>
      <c r="H24" s="154">
        <v>0</v>
      </c>
      <c r="I24" s="147">
        <f t="shared" si="0"/>
        <v>9780</v>
      </c>
      <c r="J24" s="148" t="s">
        <v>17</v>
      </c>
    </row>
    <row r="25" spans="1:10" s="155" customFormat="1" ht="21" customHeight="1" x14ac:dyDescent="0.25">
      <c r="A25" s="140" t="s">
        <v>38</v>
      </c>
      <c r="B25" s="149" t="s">
        <v>39</v>
      </c>
      <c r="C25" s="150" t="s">
        <v>35</v>
      </c>
      <c r="D25" s="149" t="s">
        <v>40</v>
      </c>
      <c r="E25" s="151">
        <v>42068</v>
      </c>
      <c r="F25" s="152">
        <v>1600</v>
      </c>
      <c r="G25" s="153">
        <v>42369</v>
      </c>
      <c r="H25" s="154">
        <v>0</v>
      </c>
      <c r="I25" s="147">
        <f t="shared" si="0"/>
        <v>1600</v>
      </c>
      <c r="J25" s="148" t="s">
        <v>17</v>
      </c>
    </row>
    <row r="26" spans="1:10" s="155" customFormat="1" ht="21" customHeight="1" x14ac:dyDescent="0.25">
      <c r="A26" s="140" t="s">
        <v>18</v>
      </c>
      <c r="B26" s="149" t="s">
        <v>19</v>
      </c>
      <c r="C26" s="150" t="s">
        <v>15</v>
      </c>
      <c r="D26" s="149" t="s">
        <v>41</v>
      </c>
      <c r="E26" s="151">
        <v>42073</v>
      </c>
      <c r="F26" s="152">
        <v>164728</v>
      </c>
      <c r="G26" s="153">
        <v>42369</v>
      </c>
      <c r="H26" s="154">
        <v>0</v>
      </c>
      <c r="I26" s="147">
        <f t="shared" si="0"/>
        <v>164728</v>
      </c>
      <c r="J26" s="148" t="s">
        <v>17</v>
      </c>
    </row>
    <row r="27" spans="1:10" s="155" customFormat="1" ht="21" customHeight="1" x14ac:dyDescent="0.25">
      <c r="A27" s="140" t="s">
        <v>33</v>
      </c>
      <c r="B27" s="149" t="s">
        <v>34</v>
      </c>
      <c r="C27" s="150" t="s">
        <v>42</v>
      </c>
      <c r="D27" s="149" t="s">
        <v>43</v>
      </c>
      <c r="E27" s="151">
        <v>42081</v>
      </c>
      <c r="F27" s="152">
        <v>62040.86</v>
      </c>
      <c r="G27" s="153">
        <v>42369</v>
      </c>
      <c r="H27" s="154">
        <v>0</v>
      </c>
      <c r="I27" s="147">
        <f t="shared" si="0"/>
        <v>62040.86</v>
      </c>
      <c r="J27" s="148" t="s">
        <v>17</v>
      </c>
    </row>
    <row r="28" spans="1:10" s="155" customFormat="1" ht="21" customHeight="1" x14ac:dyDescent="0.25">
      <c r="A28" s="140" t="s">
        <v>44</v>
      </c>
      <c r="B28" s="149" t="s">
        <v>45</v>
      </c>
      <c r="C28" s="150" t="s">
        <v>46</v>
      </c>
      <c r="D28" s="149" t="s">
        <v>47</v>
      </c>
      <c r="E28" s="151">
        <v>42081</v>
      </c>
      <c r="F28" s="152">
        <v>83796.52</v>
      </c>
      <c r="G28" s="153">
        <v>42369</v>
      </c>
      <c r="H28" s="154">
        <v>0</v>
      </c>
      <c r="I28" s="147">
        <f t="shared" si="0"/>
        <v>83796.52</v>
      </c>
      <c r="J28" s="148" t="s">
        <v>17</v>
      </c>
    </row>
    <row r="29" spans="1:10" s="155" customFormat="1" ht="21" customHeight="1" x14ac:dyDescent="0.25">
      <c r="A29" s="140" t="s">
        <v>44</v>
      </c>
      <c r="B29" s="149" t="s">
        <v>45</v>
      </c>
      <c r="C29" s="150" t="s">
        <v>15</v>
      </c>
      <c r="D29" s="149" t="s">
        <v>48</v>
      </c>
      <c r="E29" s="151">
        <v>42084</v>
      </c>
      <c r="F29" s="152">
        <v>55719.6</v>
      </c>
      <c r="G29" s="153">
        <v>42369</v>
      </c>
      <c r="H29" s="154">
        <v>0</v>
      </c>
      <c r="I29" s="147">
        <f t="shared" si="0"/>
        <v>55719.6</v>
      </c>
      <c r="J29" s="148" t="s">
        <v>17</v>
      </c>
    </row>
    <row r="30" spans="1:10" s="155" customFormat="1" ht="21" customHeight="1" x14ac:dyDescent="0.25">
      <c r="A30" s="140" t="s">
        <v>18</v>
      </c>
      <c r="B30" s="149" t="s">
        <v>19</v>
      </c>
      <c r="C30" s="150" t="s">
        <v>15</v>
      </c>
      <c r="D30" s="149" t="s">
        <v>49</v>
      </c>
      <c r="E30" s="151">
        <v>42086</v>
      </c>
      <c r="F30" s="152">
        <v>116088.4</v>
      </c>
      <c r="G30" s="153">
        <v>42369</v>
      </c>
      <c r="H30" s="154">
        <v>0</v>
      </c>
      <c r="I30" s="147">
        <f t="shared" si="0"/>
        <v>116088.4</v>
      </c>
      <c r="J30" s="148" t="s">
        <v>17</v>
      </c>
    </row>
    <row r="31" spans="1:10" s="155" customFormat="1" ht="21" customHeight="1" x14ac:dyDescent="0.25">
      <c r="A31" s="140" t="s">
        <v>38</v>
      </c>
      <c r="B31" s="149" t="s">
        <v>39</v>
      </c>
      <c r="C31" s="150" t="s">
        <v>35</v>
      </c>
      <c r="D31" s="149" t="s">
        <v>50</v>
      </c>
      <c r="E31" s="151">
        <v>42087</v>
      </c>
      <c r="F31" s="152">
        <v>1800</v>
      </c>
      <c r="G31" s="153">
        <v>42369</v>
      </c>
      <c r="H31" s="154">
        <v>0</v>
      </c>
      <c r="I31" s="147">
        <f t="shared" si="0"/>
        <v>1800</v>
      </c>
      <c r="J31" s="148" t="s">
        <v>17</v>
      </c>
    </row>
    <row r="32" spans="1:10" s="155" customFormat="1" ht="21" customHeight="1" x14ac:dyDescent="0.25">
      <c r="A32" s="140" t="s">
        <v>21</v>
      </c>
      <c r="B32" s="156" t="s">
        <v>22</v>
      </c>
      <c r="C32" s="150" t="s">
        <v>23</v>
      </c>
      <c r="D32" s="149" t="s">
        <v>51</v>
      </c>
      <c r="E32" s="151">
        <v>42094</v>
      </c>
      <c r="F32" s="152">
        <v>12881.5</v>
      </c>
      <c r="G32" s="153">
        <v>42369</v>
      </c>
      <c r="H32" s="154">
        <v>0</v>
      </c>
      <c r="I32" s="147">
        <f t="shared" si="0"/>
        <v>12881.5</v>
      </c>
      <c r="J32" s="148" t="s">
        <v>17</v>
      </c>
    </row>
    <row r="33" spans="1:10" s="155" customFormat="1" ht="21" customHeight="1" x14ac:dyDescent="0.25">
      <c r="A33" s="140" t="s">
        <v>21</v>
      </c>
      <c r="B33" s="156" t="s">
        <v>22</v>
      </c>
      <c r="C33" s="150" t="s">
        <v>23</v>
      </c>
      <c r="D33" s="149" t="s">
        <v>52</v>
      </c>
      <c r="E33" s="151">
        <v>42094</v>
      </c>
      <c r="F33" s="152">
        <v>13330</v>
      </c>
      <c r="G33" s="153">
        <v>42369</v>
      </c>
      <c r="H33" s="154">
        <v>0</v>
      </c>
      <c r="I33" s="147">
        <f t="shared" si="0"/>
        <v>13330</v>
      </c>
      <c r="J33" s="148" t="s">
        <v>17</v>
      </c>
    </row>
    <row r="34" spans="1:10" s="155" customFormat="1" ht="21" customHeight="1" x14ac:dyDescent="0.25">
      <c r="A34" s="140" t="s">
        <v>21</v>
      </c>
      <c r="B34" s="156" t="s">
        <v>22</v>
      </c>
      <c r="C34" s="150" t="s">
        <v>23</v>
      </c>
      <c r="D34" s="149" t="s">
        <v>53</v>
      </c>
      <c r="E34" s="151">
        <v>42155</v>
      </c>
      <c r="F34" s="152">
        <v>18995</v>
      </c>
      <c r="G34" s="153">
        <v>42369</v>
      </c>
      <c r="H34" s="154">
        <v>0</v>
      </c>
      <c r="I34" s="147">
        <f t="shared" si="0"/>
        <v>18995</v>
      </c>
      <c r="J34" s="148" t="s">
        <v>17</v>
      </c>
    </row>
    <row r="35" spans="1:10" s="155" customFormat="1" ht="21" customHeight="1" x14ac:dyDescent="0.25">
      <c r="A35" s="140" t="s">
        <v>25</v>
      </c>
      <c r="B35" s="156" t="s">
        <v>22</v>
      </c>
      <c r="C35" s="150" t="s">
        <v>23</v>
      </c>
      <c r="D35" s="149" t="s">
        <v>54</v>
      </c>
      <c r="E35" s="151">
        <v>42156</v>
      </c>
      <c r="F35" s="152">
        <v>12438</v>
      </c>
      <c r="G35" s="153">
        <v>42369</v>
      </c>
      <c r="H35" s="154">
        <v>0</v>
      </c>
      <c r="I35" s="147">
        <f t="shared" si="0"/>
        <v>12438</v>
      </c>
      <c r="J35" s="148" t="s">
        <v>17</v>
      </c>
    </row>
    <row r="36" spans="1:10" s="155" customFormat="1" ht="21" customHeight="1" x14ac:dyDescent="0.25">
      <c r="A36" s="140" t="s">
        <v>55</v>
      </c>
      <c r="B36" s="149" t="s">
        <v>56</v>
      </c>
      <c r="C36" s="150" t="s">
        <v>57</v>
      </c>
      <c r="D36" s="149" t="s">
        <v>58</v>
      </c>
      <c r="E36" s="151">
        <v>42164</v>
      </c>
      <c r="F36" s="152">
        <v>4720</v>
      </c>
      <c r="G36" s="153">
        <v>42369</v>
      </c>
      <c r="H36" s="154">
        <v>0</v>
      </c>
      <c r="I36" s="147">
        <f t="shared" si="0"/>
        <v>4720</v>
      </c>
      <c r="J36" s="148" t="s">
        <v>17</v>
      </c>
    </row>
    <row r="37" spans="1:10" s="155" customFormat="1" ht="21" customHeight="1" x14ac:dyDescent="0.25">
      <c r="A37" s="140" t="s">
        <v>55</v>
      </c>
      <c r="B37" s="149" t="s">
        <v>56</v>
      </c>
      <c r="C37" s="150" t="s">
        <v>57</v>
      </c>
      <c r="D37" s="149" t="s">
        <v>59</v>
      </c>
      <c r="E37" s="151">
        <v>42164</v>
      </c>
      <c r="F37" s="152">
        <v>23246</v>
      </c>
      <c r="G37" s="153">
        <v>42369</v>
      </c>
      <c r="H37" s="154">
        <v>0</v>
      </c>
      <c r="I37" s="147">
        <f t="shared" si="0"/>
        <v>23246</v>
      </c>
      <c r="J37" s="148" t="s">
        <v>17</v>
      </c>
    </row>
    <row r="38" spans="1:10" s="155" customFormat="1" ht="21" customHeight="1" x14ac:dyDescent="0.25">
      <c r="A38" s="140" t="s">
        <v>55</v>
      </c>
      <c r="B38" s="149" t="s">
        <v>56</v>
      </c>
      <c r="C38" s="150" t="s">
        <v>57</v>
      </c>
      <c r="D38" s="149" t="s">
        <v>60</v>
      </c>
      <c r="E38" s="151">
        <v>42167</v>
      </c>
      <c r="F38" s="152">
        <v>32951.5</v>
      </c>
      <c r="G38" s="153">
        <v>42369</v>
      </c>
      <c r="H38" s="154">
        <v>0</v>
      </c>
      <c r="I38" s="147">
        <f t="shared" si="0"/>
        <v>32951.5</v>
      </c>
      <c r="J38" s="148" t="s">
        <v>17</v>
      </c>
    </row>
    <row r="39" spans="1:10" s="155" customFormat="1" ht="21" customHeight="1" x14ac:dyDescent="0.25">
      <c r="A39" s="140" t="s">
        <v>21</v>
      </c>
      <c r="B39" s="156" t="s">
        <v>22</v>
      </c>
      <c r="C39" s="150" t="s">
        <v>23</v>
      </c>
      <c r="D39" s="149" t="s">
        <v>61</v>
      </c>
      <c r="E39" s="151">
        <v>42185</v>
      </c>
      <c r="F39" s="152">
        <v>30635</v>
      </c>
      <c r="G39" s="153">
        <v>42369</v>
      </c>
      <c r="H39" s="154">
        <v>0</v>
      </c>
      <c r="I39" s="147">
        <f t="shared" si="0"/>
        <v>30635</v>
      </c>
      <c r="J39" s="148" t="s">
        <v>17</v>
      </c>
    </row>
    <row r="40" spans="1:10" s="155" customFormat="1" ht="21" customHeight="1" x14ac:dyDescent="0.25">
      <c r="A40" s="140" t="s">
        <v>21</v>
      </c>
      <c r="B40" s="156" t="s">
        <v>22</v>
      </c>
      <c r="C40" s="150" t="s">
        <v>23</v>
      </c>
      <c r="D40" s="149" t="s">
        <v>62</v>
      </c>
      <c r="E40" s="151">
        <v>42185</v>
      </c>
      <c r="F40" s="152">
        <v>11469.75</v>
      </c>
      <c r="G40" s="153">
        <v>42369</v>
      </c>
      <c r="H40" s="154">
        <v>0</v>
      </c>
      <c r="I40" s="147">
        <f t="shared" si="0"/>
        <v>11469.75</v>
      </c>
      <c r="J40" s="148" t="s">
        <v>17</v>
      </c>
    </row>
    <row r="41" spans="1:10" s="155" customFormat="1" ht="21" customHeight="1" x14ac:dyDescent="0.25">
      <c r="A41" s="140" t="s">
        <v>33</v>
      </c>
      <c r="B41" s="149" t="s">
        <v>34</v>
      </c>
      <c r="C41" s="150" t="s">
        <v>42</v>
      </c>
      <c r="D41" s="149" t="s">
        <v>63</v>
      </c>
      <c r="E41" s="151">
        <v>42187</v>
      </c>
      <c r="F41" s="152">
        <v>39152.400000000001</v>
      </c>
      <c r="G41" s="153">
        <v>42369</v>
      </c>
      <c r="H41" s="154">
        <v>0</v>
      </c>
      <c r="I41" s="147">
        <f t="shared" si="0"/>
        <v>39152.400000000001</v>
      </c>
      <c r="J41" s="148" t="s">
        <v>17</v>
      </c>
    </row>
    <row r="42" spans="1:10" s="155" customFormat="1" ht="21" customHeight="1" x14ac:dyDescent="0.25">
      <c r="A42" s="140" t="s">
        <v>55</v>
      </c>
      <c r="B42" s="149" t="s">
        <v>56</v>
      </c>
      <c r="C42" s="150" t="str">
        <f>VLOOKUP(B42,'[1]cuentas por pagar Sept. 2022'!A61:I365,2,FALSE)</f>
        <v>MEDIO MOTOR</v>
      </c>
      <c r="D42" s="149" t="s">
        <v>64</v>
      </c>
      <c r="E42" s="151">
        <v>42198</v>
      </c>
      <c r="F42" s="152">
        <v>119681.5</v>
      </c>
      <c r="G42" s="153">
        <v>42369</v>
      </c>
      <c r="H42" s="154">
        <v>0</v>
      </c>
      <c r="I42" s="147">
        <f t="shared" si="0"/>
        <v>119681.5</v>
      </c>
      <c r="J42" s="148" t="s">
        <v>17</v>
      </c>
    </row>
    <row r="43" spans="1:10" s="155" customFormat="1" ht="21" customHeight="1" x14ac:dyDescent="0.25">
      <c r="A43" s="140" t="s">
        <v>33</v>
      </c>
      <c r="B43" s="149" t="s">
        <v>34</v>
      </c>
      <c r="C43" s="150" t="s">
        <v>42</v>
      </c>
      <c r="D43" s="149" t="s">
        <v>65</v>
      </c>
      <c r="E43" s="151">
        <v>42219</v>
      </c>
      <c r="F43" s="152">
        <v>84324.01</v>
      </c>
      <c r="G43" s="153">
        <v>42369</v>
      </c>
      <c r="H43" s="154">
        <v>0</v>
      </c>
      <c r="I43" s="147">
        <f t="shared" si="0"/>
        <v>84324.01</v>
      </c>
      <c r="J43" s="148" t="s">
        <v>17</v>
      </c>
    </row>
    <row r="44" spans="1:10" s="155" customFormat="1" ht="21" customHeight="1" x14ac:dyDescent="0.25">
      <c r="A44" s="140" t="s">
        <v>55</v>
      </c>
      <c r="B44" s="149" t="s">
        <v>56</v>
      </c>
      <c r="C44" s="150" t="s">
        <v>57</v>
      </c>
      <c r="D44" s="149" t="s">
        <v>51</v>
      </c>
      <c r="E44" s="151">
        <v>42223</v>
      </c>
      <c r="F44" s="152">
        <v>88500</v>
      </c>
      <c r="G44" s="153">
        <v>42369</v>
      </c>
      <c r="H44" s="154">
        <v>0</v>
      </c>
      <c r="I44" s="147">
        <f t="shared" si="0"/>
        <v>88500</v>
      </c>
      <c r="J44" s="148" t="s">
        <v>17</v>
      </c>
    </row>
    <row r="45" spans="1:10" s="155" customFormat="1" ht="21" customHeight="1" x14ac:dyDescent="0.25">
      <c r="A45" s="140" t="s">
        <v>55</v>
      </c>
      <c r="B45" s="149" t="s">
        <v>56</v>
      </c>
      <c r="C45" s="150" t="s">
        <v>57</v>
      </c>
      <c r="D45" s="149" t="s">
        <v>66</v>
      </c>
      <c r="E45" s="151">
        <v>42223</v>
      </c>
      <c r="F45" s="152">
        <v>41300</v>
      </c>
      <c r="G45" s="153">
        <v>42369</v>
      </c>
      <c r="H45" s="154">
        <v>0</v>
      </c>
      <c r="I45" s="147">
        <f t="shared" si="0"/>
        <v>41300</v>
      </c>
      <c r="J45" s="148" t="s">
        <v>17</v>
      </c>
    </row>
    <row r="46" spans="1:10" s="155" customFormat="1" ht="21" customHeight="1" x14ac:dyDescent="0.25">
      <c r="A46" s="140" t="s">
        <v>33</v>
      </c>
      <c r="B46" s="149" t="s">
        <v>34</v>
      </c>
      <c r="C46" s="150" t="s">
        <v>42</v>
      </c>
      <c r="D46" s="149" t="s">
        <v>67</v>
      </c>
      <c r="E46" s="151">
        <v>42261</v>
      </c>
      <c r="F46" s="152">
        <v>3152.96</v>
      </c>
      <c r="G46" s="153">
        <v>42369</v>
      </c>
      <c r="H46" s="154">
        <v>0</v>
      </c>
      <c r="I46" s="147">
        <f t="shared" si="0"/>
        <v>3152.96</v>
      </c>
      <c r="J46" s="148" t="s">
        <v>17</v>
      </c>
    </row>
    <row r="47" spans="1:10" s="155" customFormat="1" ht="21" customHeight="1" x14ac:dyDescent="0.25">
      <c r="A47" s="140" t="s">
        <v>68</v>
      </c>
      <c r="B47" s="149" t="s">
        <v>69</v>
      </c>
      <c r="C47" s="150" t="str">
        <f>VLOOKUP(B47,'[1]cuentas por pagar Sept. 2022'!A13:I317,2,FALSE)</f>
        <v>USO HABIT. Y ALMUERZO</v>
      </c>
      <c r="D47" s="149" t="s">
        <v>70</v>
      </c>
      <c r="E47" s="151">
        <v>42307</v>
      </c>
      <c r="F47" s="152">
        <v>704150</v>
      </c>
      <c r="G47" s="153">
        <v>42369</v>
      </c>
      <c r="H47" s="154">
        <v>0</v>
      </c>
      <c r="I47" s="147">
        <f t="shared" si="0"/>
        <v>704150</v>
      </c>
      <c r="J47" s="148" t="s">
        <v>17</v>
      </c>
    </row>
    <row r="48" spans="1:10" s="155" customFormat="1" ht="21" customHeight="1" x14ac:dyDescent="0.25">
      <c r="A48" s="140" t="s">
        <v>68</v>
      </c>
      <c r="B48" s="149" t="s">
        <v>69</v>
      </c>
      <c r="C48" s="150" t="str">
        <f>VLOOKUP(B48,'[1]cuentas por pagar Sept. 2022'!A14:I318,2,FALSE)</f>
        <v>USO HABIT. Y ALMUERZO</v>
      </c>
      <c r="D48" s="149" t="s">
        <v>71</v>
      </c>
      <c r="E48" s="151">
        <v>42327</v>
      </c>
      <c r="F48" s="152">
        <v>11290</v>
      </c>
      <c r="G48" s="153">
        <v>42369</v>
      </c>
      <c r="H48" s="154">
        <v>0</v>
      </c>
      <c r="I48" s="147">
        <f t="shared" si="0"/>
        <v>11290</v>
      </c>
      <c r="J48" s="148" t="s">
        <v>17</v>
      </c>
    </row>
    <row r="49" spans="1:10" s="155" customFormat="1" ht="21" customHeight="1" x14ac:dyDescent="0.25">
      <c r="A49" s="140" t="s">
        <v>72</v>
      </c>
      <c r="B49" s="149" t="s">
        <v>73</v>
      </c>
      <c r="C49" s="150" t="s">
        <v>74</v>
      </c>
      <c r="D49" s="149" t="s">
        <v>75</v>
      </c>
      <c r="E49" s="151">
        <v>42367</v>
      </c>
      <c r="F49" s="152">
        <v>103840</v>
      </c>
      <c r="G49" s="153">
        <v>42369</v>
      </c>
      <c r="H49" s="154">
        <v>0</v>
      </c>
      <c r="I49" s="147">
        <f t="shared" si="0"/>
        <v>103840</v>
      </c>
      <c r="J49" s="148" t="s">
        <v>17</v>
      </c>
    </row>
    <row r="50" spans="1:10" s="155" customFormat="1" ht="21" customHeight="1" x14ac:dyDescent="0.25">
      <c r="A50" s="140" t="s">
        <v>76</v>
      </c>
      <c r="B50" s="149" t="s">
        <v>77</v>
      </c>
      <c r="C50" s="150" t="s">
        <v>78</v>
      </c>
      <c r="D50" s="149" t="s">
        <v>79</v>
      </c>
      <c r="E50" s="151">
        <v>42480</v>
      </c>
      <c r="F50" s="152">
        <v>37760</v>
      </c>
      <c r="G50" s="153">
        <v>42735</v>
      </c>
      <c r="H50" s="154">
        <v>0</v>
      </c>
      <c r="I50" s="147">
        <f t="shared" si="0"/>
        <v>37760</v>
      </c>
      <c r="J50" s="148" t="s">
        <v>17</v>
      </c>
    </row>
    <row r="51" spans="1:10" s="155" customFormat="1" ht="21" customHeight="1" x14ac:dyDescent="0.25">
      <c r="A51" s="140" t="s">
        <v>80</v>
      </c>
      <c r="B51" s="149" t="s">
        <v>81</v>
      </c>
      <c r="C51" s="150" t="s">
        <v>82</v>
      </c>
      <c r="D51" s="149" t="s">
        <v>83</v>
      </c>
      <c r="E51" s="151">
        <v>42504</v>
      </c>
      <c r="F51" s="152">
        <v>2242</v>
      </c>
      <c r="G51" s="153">
        <v>42735</v>
      </c>
      <c r="H51" s="154">
        <v>0</v>
      </c>
      <c r="I51" s="147">
        <f t="shared" si="0"/>
        <v>2242</v>
      </c>
      <c r="J51" s="148" t="s">
        <v>17</v>
      </c>
    </row>
    <row r="52" spans="1:10" s="155" customFormat="1" ht="21" customHeight="1" x14ac:dyDescent="0.25">
      <c r="A52" s="140" t="s">
        <v>38</v>
      </c>
      <c r="B52" s="149" t="s">
        <v>39</v>
      </c>
      <c r="C52" s="150" t="s">
        <v>35</v>
      </c>
      <c r="D52" s="149" t="s">
        <v>84</v>
      </c>
      <c r="E52" s="151">
        <v>42522</v>
      </c>
      <c r="F52" s="152">
        <v>1800</v>
      </c>
      <c r="G52" s="153">
        <v>42735</v>
      </c>
      <c r="H52" s="154">
        <v>0</v>
      </c>
      <c r="I52" s="147">
        <f t="shared" si="0"/>
        <v>1800</v>
      </c>
      <c r="J52" s="148" t="s">
        <v>17</v>
      </c>
    </row>
    <row r="53" spans="1:10" s="155" customFormat="1" ht="21" customHeight="1" x14ac:dyDescent="0.25">
      <c r="A53" s="140" t="s">
        <v>80</v>
      </c>
      <c r="B53" s="149" t="s">
        <v>81</v>
      </c>
      <c r="C53" s="150" t="s">
        <v>85</v>
      </c>
      <c r="D53" s="149" t="s">
        <v>86</v>
      </c>
      <c r="E53" s="151">
        <v>42570</v>
      </c>
      <c r="F53" s="152">
        <v>31388</v>
      </c>
      <c r="G53" s="153">
        <v>42735</v>
      </c>
      <c r="H53" s="154">
        <v>0</v>
      </c>
      <c r="I53" s="147">
        <f t="shared" si="0"/>
        <v>31388</v>
      </c>
      <c r="J53" s="148" t="s">
        <v>17</v>
      </c>
    </row>
    <row r="54" spans="1:10" s="155" customFormat="1" ht="21" customHeight="1" x14ac:dyDescent="0.25">
      <c r="A54" s="140" t="s">
        <v>76</v>
      </c>
      <c r="B54" s="149" t="s">
        <v>77</v>
      </c>
      <c r="C54" s="150" t="s">
        <v>78</v>
      </c>
      <c r="D54" s="149" t="s">
        <v>87</v>
      </c>
      <c r="E54" s="151">
        <v>42582</v>
      </c>
      <c r="F54" s="152">
        <v>56638.82</v>
      </c>
      <c r="G54" s="153">
        <v>42735</v>
      </c>
      <c r="H54" s="154">
        <v>0</v>
      </c>
      <c r="I54" s="147">
        <f t="shared" si="0"/>
        <v>56638.82</v>
      </c>
      <c r="J54" s="148" t="s">
        <v>17</v>
      </c>
    </row>
    <row r="55" spans="1:10" s="155" customFormat="1" ht="21" customHeight="1" x14ac:dyDescent="0.25">
      <c r="A55" s="140" t="s">
        <v>88</v>
      </c>
      <c r="B55" s="149" t="s">
        <v>89</v>
      </c>
      <c r="C55" s="150" t="str">
        <f>VLOOKUP(B55,'[1]cuentas por pagar Sept. 2022'!A15:I319,2,FALSE)</f>
        <v>ARCHIVO VERTICAL</v>
      </c>
      <c r="D55" s="149" t="s">
        <v>90</v>
      </c>
      <c r="E55" s="151">
        <v>42601</v>
      </c>
      <c r="F55" s="152">
        <v>101612.16</v>
      </c>
      <c r="G55" s="153">
        <v>42735</v>
      </c>
      <c r="H55" s="154">
        <v>0</v>
      </c>
      <c r="I55" s="147">
        <f t="shared" si="0"/>
        <v>101612.16</v>
      </c>
      <c r="J55" s="148" t="s">
        <v>17</v>
      </c>
    </row>
    <row r="56" spans="1:10" s="155" customFormat="1" ht="21" customHeight="1" x14ac:dyDescent="0.25">
      <c r="A56" s="140" t="s">
        <v>91</v>
      </c>
      <c r="B56" s="149" t="s">
        <v>92</v>
      </c>
      <c r="C56" s="150" t="str">
        <f>VLOOKUP(B56,'[1]cuentas por pagar Sept. 2022'!A28:I332,2,FALSE)</f>
        <v>EQUIPO DE OFICINA</v>
      </c>
      <c r="D56" s="149" t="s">
        <v>93</v>
      </c>
      <c r="E56" s="151">
        <v>42620</v>
      </c>
      <c r="F56" s="152">
        <v>10240</v>
      </c>
      <c r="G56" s="153">
        <v>42735</v>
      </c>
      <c r="H56" s="154">
        <v>0</v>
      </c>
      <c r="I56" s="147">
        <f t="shared" si="0"/>
        <v>10240</v>
      </c>
      <c r="J56" s="148" t="s">
        <v>17</v>
      </c>
    </row>
    <row r="57" spans="1:10" s="155" customFormat="1" ht="21" customHeight="1" x14ac:dyDescent="0.25">
      <c r="A57" s="140" t="s">
        <v>94</v>
      </c>
      <c r="B57" s="149" t="s">
        <v>95</v>
      </c>
      <c r="C57" s="150" t="str">
        <f>VLOOKUP(B57,'[1]cuentas por pagar Sept. 2022'!A56:I360,2,FALSE)</f>
        <v>PLATO Y DISCO FRICCION</v>
      </c>
      <c r="D57" s="149" t="s">
        <v>96</v>
      </c>
      <c r="E57" s="151">
        <v>42626</v>
      </c>
      <c r="F57" s="152">
        <v>18800.23</v>
      </c>
      <c r="G57" s="153">
        <v>42735</v>
      </c>
      <c r="H57" s="154">
        <v>0</v>
      </c>
      <c r="I57" s="147">
        <f t="shared" si="0"/>
        <v>18800.23</v>
      </c>
      <c r="J57" s="148" t="s">
        <v>17</v>
      </c>
    </row>
    <row r="58" spans="1:10" s="155" customFormat="1" ht="21" customHeight="1" x14ac:dyDescent="0.25">
      <c r="A58" s="140" t="s">
        <v>97</v>
      </c>
      <c r="B58" s="149" t="s">
        <v>98</v>
      </c>
      <c r="C58" s="150" t="s">
        <v>99</v>
      </c>
      <c r="D58" s="149" t="s">
        <v>100</v>
      </c>
      <c r="E58" s="151">
        <v>42626</v>
      </c>
      <c r="F58" s="152">
        <v>19942</v>
      </c>
      <c r="G58" s="153">
        <v>42735</v>
      </c>
      <c r="H58" s="154">
        <v>0</v>
      </c>
      <c r="I58" s="147">
        <f t="shared" si="0"/>
        <v>19942</v>
      </c>
      <c r="J58" s="148" t="s">
        <v>17</v>
      </c>
    </row>
    <row r="59" spans="1:10" s="155" customFormat="1" ht="39.75" customHeight="1" x14ac:dyDescent="0.25">
      <c r="A59" s="140" t="s">
        <v>80</v>
      </c>
      <c r="B59" s="149" t="s">
        <v>81</v>
      </c>
      <c r="C59" s="150" t="s">
        <v>101</v>
      </c>
      <c r="D59" s="149" t="s">
        <v>102</v>
      </c>
      <c r="E59" s="151">
        <v>42627</v>
      </c>
      <c r="F59" s="152">
        <v>126507.8</v>
      </c>
      <c r="G59" s="153">
        <v>42735</v>
      </c>
      <c r="H59" s="154">
        <v>0</v>
      </c>
      <c r="I59" s="147">
        <f t="shared" si="0"/>
        <v>126507.8</v>
      </c>
      <c r="J59" s="148" t="s">
        <v>17</v>
      </c>
    </row>
    <row r="60" spans="1:10" s="155" customFormat="1" ht="20.25" customHeight="1" x14ac:dyDescent="0.25">
      <c r="A60" s="140" t="s">
        <v>97</v>
      </c>
      <c r="B60" s="149" t="s">
        <v>103</v>
      </c>
      <c r="C60" s="150" t="s">
        <v>104</v>
      </c>
      <c r="D60" s="149" t="s">
        <v>105</v>
      </c>
      <c r="E60" s="151">
        <v>42627</v>
      </c>
      <c r="F60" s="152">
        <v>18585</v>
      </c>
      <c r="G60" s="153">
        <v>42735</v>
      </c>
      <c r="H60" s="154">
        <v>0</v>
      </c>
      <c r="I60" s="147">
        <f t="shared" si="0"/>
        <v>18585</v>
      </c>
      <c r="J60" s="148" t="s">
        <v>17</v>
      </c>
    </row>
    <row r="61" spans="1:10" s="155" customFormat="1" ht="20.25" customHeight="1" x14ac:dyDescent="0.25">
      <c r="A61" s="140">
        <v>101014334</v>
      </c>
      <c r="B61" s="149" t="s">
        <v>106</v>
      </c>
      <c r="C61" s="150" t="s">
        <v>107</v>
      </c>
      <c r="D61" s="149" t="s">
        <v>108</v>
      </c>
      <c r="E61" s="151">
        <v>42628</v>
      </c>
      <c r="F61" s="152">
        <v>259977.60000000001</v>
      </c>
      <c r="G61" s="153">
        <v>42735</v>
      </c>
      <c r="H61" s="154">
        <v>0</v>
      </c>
      <c r="I61" s="147">
        <f t="shared" si="0"/>
        <v>259977.60000000001</v>
      </c>
      <c r="J61" s="148" t="s">
        <v>17</v>
      </c>
    </row>
    <row r="62" spans="1:10" s="155" customFormat="1" ht="20.25" customHeight="1" x14ac:dyDescent="0.25">
      <c r="A62" s="140" t="s">
        <v>109</v>
      </c>
      <c r="B62" s="149" t="s">
        <v>98</v>
      </c>
      <c r="C62" s="150" t="s">
        <v>110</v>
      </c>
      <c r="D62" s="149" t="s">
        <v>111</v>
      </c>
      <c r="E62" s="151">
        <v>42628</v>
      </c>
      <c r="F62" s="152">
        <v>17700</v>
      </c>
      <c r="G62" s="153">
        <v>42735</v>
      </c>
      <c r="H62" s="154">
        <v>0</v>
      </c>
      <c r="I62" s="147">
        <f t="shared" si="0"/>
        <v>17700</v>
      </c>
      <c r="J62" s="148" t="s">
        <v>17</v>
      </c>
    </row>
    <row r="63" spans="1:10" s="155" customFormat="1" ht="21" customHeight="1" x14ac:dyDescent="0.25">
      <c r="A63" s="140" t="s">
        <v>112</v>
      </c>
      <c r="B63" s="156" t="s">
        <v>113</v>
      </c>
      <c r="C63" s="150" t="s">
        <v>114</v>
      </c>
      <c r="D63" s="149" t="s">
        <v>115</v>
      </c>
      <c r="E63" s="151">
        <v>42702</v>
      </c>
      <c r="F63" s="152">
        <v>128952</v>
      </c>
      <c r="G63" s="153">
        <v>42735</v>
      </c>
      <c r="H63" s="154">
        <v>0</v>
      </c>
      <c r="I63" s="147">
        <f t="shared" si="0"/>
        <v>128952</v>
      </c>
      <c r="J63" s="148" t="s">
        <v>17</v>
      </c>
    </row>
    <row r="64" spans="1:10" s="155" customFormat="1" ht="21" customHeight="1" x14ac:dyDescent="0.25">
      <c r="A64" s="140" t="s">
        <v>116</v>
      </c>
      <c r="B64" s="149" t="s">
        <v>117</v>
      </c>
      <c r="C64" s="150" t="str">
        <f>VLOOKUP(B64,'[1]cuentas por pagar Sept. 2022'!A47:I351,2,FALSE)</f>
        <v>MATERIALES DE OFICINA</v>
      </c>
      <c r="D64" s="149" t="s">
        <v>118</v>
      </c>
      <c r="E64" s="151">
        <v>42861</v>
      </c>
      <c r="F64" s="152">
        <v>432888.9</v>
      </c>
      <c r="G64" s="153">
        <v>43100</v>
      </c>
      <c r="H64" s="154">
        <v>0</v>
      </c>
      <c r="I64" s="147">
        <f t="shared" si="0"/>
        <v>432888.9</v>
      </c>
      <c r="J64" s="148" t="s">
        <v>17</v>
      </c>
    </row>
    <row r="65" spans="1:10" s="155" customFormat="1" ht="21" customHeight="1" x14ac:dyDescent="0.25">
      <c r="A65" s="140" t="s">
        <v>119</v>
      </c>
      <c r="B65" s="149" t="s">
        <v>120</v>
      </c>
      <c r="C65" s="150" t="str">
        <f>VLOOKUP(B65,'[1]cuentas por pagar Sept. 2022'!A38:I342,2,FALSE)</f>
        <v>REPARACION DE AIRE</v>
      </c>
      <c r="D65" s="149" t="s">
        <v>121</v>
      </c>
      <c r="E65" s="151">
        <v>42958</v>
      </c>
      <c r="F65" s="152">
        <v>94205.3</v>
      </c>
      <c r="G65" s="153">
        <v>43100</v>
      </c>
      <c r="H65" s="154">
        <v>0</v>
      </c>
      <c r="I65" s="147">
        <f t="shared" si="0"/>
        <v>94205.3</v>
      </c>
      <c r="J65" s="148" t="s">
        <v>17</v>
      </c>
    </row>
    <row r="66" spans="1:10" s="155" customFormat="1" ht="21" customHeight="1" x14ac:dyDescent="0.25">
      <c r="A66" s="140" t="s">
        <v>122</v>
      </c>
      <c r="B66" s="149" t="s">
        <v>123</v>
      </c>
      <c r="C66" s="150" t="s">
        <v>124</v>
      </c>
      <c r="D66" s="149" t="s">
        <v>125</v>
      </c>
      <c r="E66" s="151">
        <v>43634</v>
      </c>
      <c r="F66" s="152">
        <v>5705.3</v>
      </c>
      <c r="G66" s="153">
        <v>43830</v>
      </c>
      <c r="H66" s="154">
        <v>0</v>
      </c>
      <c r="I66" s="147">
        <f t="shared" si="0"/>
        <v>5705.3</v>
      </c>
      <c r="J66" s="148" t="s">
        <v>17</v>
      </c>
    </row>
    <row r="67" spans="1:10" s="155" customFormat="1" ht="32.25" customHeight="1" x14ac:dyDescent="0.25">
      <c r="A67" s="140" t="s">
        <v>122</v>
      </c>
      <c r="B67" s="149" t="s">
        <v>126</v>
      </c>
      <c r="C67" s="150" t="s">
        <v>124</v>
      </c>
      <c r="D67" s="149" t="s">
        <v>127</v>
      </c>
      <c r="E67" s="151">
        <v>43635</v>
      </c>
      <c r="F67" s="152">
        <v>7955.91</v>
      </c>
      <c r="G67" s="153">
        <v>43830</v>
      </c>
      <c r="H67" s="154">
        <v>0</v>
      </c>
      <c r="I67" s="147">
        <f t="shared" si="0"/>
        <v>7955.91</v>
      </c>
      <c r="J67" s="148" t="s">
        <v>17</v>
      </c>
    </row>
    <row r="68" spans="1:10" s="155" customFormat="1" ht="38.25" customHeight="1" x14ac:dyDescent="0.25">
      <c r="A68" s="140" t="s">
        <v>128</v>
      </c>
      <c r="B68" s="149" t="s">
        <v>129</v>
      </c>
      <c r="C68" s="150" t="s">
        <v>15</v>
      </c>
      <c r="D68" s="140">
        <v>16103</v>
      </c>
      <c r="E68" s="151">
        <v>43829</v>
      </c>
      <c r="F68" s="152">
        <v>12000</v>
      </c>
      <c r="G68" s="153">
        <v>43830</v>
      </c>
      <c r="H68" s="154">
        <v>0</v>
      </c>
      <c r="I68" s="147">
        <f t="shared" si="0"/>
        <v>12000</v>
      </c>
      <c r="J68" s="148" t="s">
        <v>17</v>
      </c>
    </row>
    <row r="69" spans="1:10" s="155" customFormat="1" ht="29.25" customHeight="1" x14ac:dyDescent="0.25">
      <c r="A69" s="140" t="s">
        <v>130</v>
      </c>
      <c r="B69" s="149" t="s">
        <v>131</v>
      </c>
      <c r="C69" s="150" t="str">
        <f>VLOOKUP(B69,'[1]cuentas por pagar Sept. 2022'!A37:I341,2,FALSE)</f>
        <v>ALQUILER</v>
      </c>
      <c r="D69" s="140">
        <v>100869379</v>
      </c>
      <c r="E69" s="157" t="s">
        <v>132</v>
      </c>
      <c r="F69" s="152">
        <v>2176823.88</v>
      </c>
      <c r="G69" s="158" t="s">
        <v>133</v>
      </c>
      <c r="H69" s="154">
        <v>0</v>
      </c>
      <c r="I69" s="147">
        <f t="shared" si="0"/>
        <v>2176823.88</v>
      </c>
      <c r="J69" s="148" t="s">
        <v>17</v>
      </c>
    </row>
    <row r="70" spans="1:10" s="155" customFormat="1" ht="29.25" customHeight="1" x14ac:dyDescent="0.25">
      <c r="A70" s="140" t="s">
        <v>134</v>
      </c>
      <c r="B70" s="149" t="s">
        <v>135</v>
      </c>
      <c r="C70" s="150" t="s">
        <v>136</v>
      </c>
      <c r="D70" s="149" t="s">
        <v>137</v>
      </c>
      <c r="E70" s="157" t="s">
        <v>133</v>
      </c>
      <c r="F70" s="152">
        <v>204968</v>
      </c>
      <c r="G70" s="158" t="s">
        <v>133</v>
      </c>
      <c r="H70" s="154">
        <v>0</v>
      </c>
      <c r="I70" s="147">
        <f t="shared" si="0"/>
        <v>204968</v>
      </c>
      <c r="J70" s="148" t="s">
        <v>17</v>
      </c>
    </row>
    <row r="71" spans="1:10" s="155" customFormat="1" ht="34.5" customHeight="1" x14ac:dyDescent="0.25">
      <c r="A71" s="140" t="s">
        <v>138</v>
      </c>
      <c r="B71" s="149" t="s">
        <v>139</v>
      </c>
      <c r="C71" s="150" t="s">
        <v>140</v>
      </c>
      <c r="D71" s="149" t="s">
        <v>141</v>
      </c>
      <c r="E71" s="157" t="s">
        <v>133</v>
      </c>
      <c r="F71" s="152">
        <v>143370</v>
      </c>
      <c r="G71" s="158" t="s">
        <v>133</v>
      </c>
      <c r="H71" s="154">
        <v>0</v>
      </c>
      <c r="I71" s="147">
        <f t="shared" si="0"/>
        <v>143370</v>
      </c>
      <c r="J71" s="148" t="s">
        <v>17</v>
      </c>
    </row>
    <row r="72" spans="1:10" s="155" customFormat="1" ht="34.5" customHeight="1" thickBot="1" x14ac:dyDescent="0.3">
      <c r="A72" s="159"/>
      <c r="B72" s="160"/>
      <c r="C72" s="161"/>
      <c r="D72" s="160"/>
      <c r="E72" s="162"/>
      <c r="F72" s="163">
        <f>SUM(F13:F71)</f>
        <v>6380814.6899999995</v>
      </c>
      <c r="G72" s="164"/>
      <c r="H72" s="165"/>
      <c r="I72" s="166">
        <f>SUM(I13:I71)</f>
        <v>6380814.6899999995</v>
      </c>
      <c r="J72" s="167"/>
    </row>
    <row r="73" spans="1:10" s="155" customFormat="1" ht="34.5" customHeight="1" thickTop="1" x14ac:dyDescent="0.25">
      <c r="A73" s="140"/>
      <c r="B73" s="149"/>
      <c r="C73" s="150"/>
      <c r="D73" s="149"/>
      <c r="E73" s="157"/>
      <c r="F73" s="168"/>
      <c r="G73" s="168"/>
      <c r="H73" s="154"/>
      <c r="I73" s="147"/>
      <c r="J73" s="148"/>
    </row>
    <row r="74" spans="1:10" s="155" customFormat="1" ht="21" customHeight="1" x14ac:dyDescent="0.25">
      <c r="A74" s="140">
        <v>411000476</v>
      </c>
      <c r="B74" s="169" t="s">
        <v>143</v>
      </c>
      <c r="C74" s="150" t="s">
        <v>144</v>
      </c>
      <c r="D74" s="148" t="s">
        <v>145</v>
      </c>
      <c r="E74" s="170">
        <v>44958</v>
      </c>
      <c r="F74" s="171">
        <v>5550</v>
      </c>
      <c r="G74" s="153">
        <v>45291</v>
      </c>
      <c r="H74" s="154">
        <v>0</v>
      </c>
      <c r="I74" s="147">
        <f t="shared" ref="I74:I75" si="1">F74-H74</f>
        <v>5550</v>
      </c>
      <c r="J74" s="148" t="s">
        <v>142</v>
      </c>
    </row>
    <row r="75" spans="1:10" s="155" customFormat="1" ht="21" customHeight="1" x14ac:dyDescent="0.25">
      <c r="A75" s="140">
        <v>411000476</v>
      </c>
      <c r="B75" s="169" t="s">
        <v>143</v>
      </c>
      <c r="C75" s="150" t="s">
        <v>144</v>
      </c>
      <c r="D75" s="148" t="s">
        <v>146</v>
      </c>
      <c r="E75" s="170">
        <v>45110</v>
      </c>
      <c r="F75" s="171">
        <v>5550</v>
      </c>
      <c r="G75" s="153">
        <v>45291</v>
      </c>
      <c r="H75" s="154">
        <v>0</v>
      </c>
      <c r="I75" s="147">
        <f t="shared" si="1"/>
        <v>5550</v>
      </c>
      <c r="J75" s="148" t="s">
        <v>142</v>
      </c>
    </row>
    <row r="76" spans="1:10" s="155" customFormat="1" ht="21" customHeight="1" x14ac:dyDescent="0.25">
      <c r="A76" s="140">
        <v>411000476</v>
      </c>
      <c r="B76" s="169" t="s">
        <v>143</v>
      </c>
      <c r="C76" s="150" t="s">
        <v>144</v>
      </c>
      <c r="D76" s="148" t="s">
        <v>147</v>
      </c>
      <c r="E76" s="170">
        <v>45019</v>
      </c>
      <c r="F76" s="171">
        <v>5550</v>
      </c>
      <c r="G76" s="153">
        <v>45291</v>
      </c>
      <c r="H76" s="154">
        <v>0</v>
      </c>
      <c r="I76" s="147">
        <f>F76-H76</f>
        <v>5550</v>
      </c>
      <c r="J76" s="148" t="s">
        <v>142</v>
      </c>
    </row>
    <row r="77" spans="1:10" s="155" customFormat="1" ht="21" customHeight="1" x14ac:dyDescent="0.25">
      <c r="A77" s="140">
        <v>4700234067</v>
      </c>
      <c r="B77" s="169" t="s">
        <v>181</v>
      </c>
      <c r="C77" s="150" t="s">
        <v>236</v>
      </c>
      <c r="D77" s="148" t="s">
        <v>193</v>
      </c>
      <c r="E77" s="170">
        <v>45474</v>
      </c>
      <c r="F77" s="152">
        <v>38877.14</v>
      </c>
      <c r="G77" s="153">
        <v>45657</v>
      </c>
      <c r="H77" s="154">
        <v>0</v>
      </c>
      <c r="I77" s="147">
        <f t="shared" ref="I77:I86" si="2">F77-H77</f>
        <v>38877.14</v>
      </c>
      <c r="J77" s="148" t="s">
        <v>142</v>
      </c>
    </row>
    <row r="78" spans="1:10" s="155" customFormat="1" ht="102" customHeight="1" x14ac:dyDescent="0.25">
      <c r="A78" s="172" t="s">
        <v>208</v>
      </c>
      <c r="B78" s="169" t="s">
        <v>209</v>
      </c>
      <c r="C78" s="150" t="s">
        <v>182</v>
      </c>
      <c r="D78" s="174" t="s">
        <v>210</v>
      </c>
      <c r="E78" s="170">
        <v>45229</v>
      </c>
      <c r="F78" s="152">
        <f>31411.6*9</f>
        <v>282704.39999999997</v>
      </c>
      <c r="G78" s="153">
        <v>45657</v>
      </c>
      <c r="H78" s="154">
        <v>0</v>
      </c>
      <c r="I78" s="147">
        <f t="shared" si="2"/>
        <v>282704.39999999997</v>
      </c>
      <c r="J78" s="174" t="s">
        <v>212</v>
      </c>
    </row>
    <row r="79" spans="1:10" s="155" customFormat="1" ht="21" customHeight="1" x14ac:dyDescent="0.25">
      <c r="A79" s="140">
        <v>122021523</v>
      </c>
      <c r="B79" s="160" t="s">
        <v>194</v>
      </c>
      <c r="C79" s="150" t="s">
        <v>195</v>
      </c>
      <c r="D79" s="148" t="s">
        <v>196</v>
      </c>
      <c r="E79" s="170" t="s">
        <v>197</v>
      </c>
      <c r="F79" s="152">
        <v>5140</v>
      </c>
      <c r="G79" s="153">
        <v>46022</v>
      </c>
      <c r="H79" s="154">
        <v>0</v>
      </c>
      <c r="I79" s="147">
        <f t="shared" si="2"/>
        <v>5140</v>
      </c>
      <c r="J79" s="148" t="s">
        <v>142</v>
      </c>
    </row>
    <row r="80" spans="1:10" s="155" customFormat="1" ht="68.25" customHeight="1" x14ac:dyDescent="0.25">
      <c r="A80" s="140">
        <v>401500973</v>
      </c>
      <c r="B80" s="169" t="s">
        <v>213</v>
      </c>
      <c r="C80" s="150" t="s">
        <v>35</v>
      </c>
      <c r="D80" s="174" t="s">
        <v>214</v>
      </c>
      <c r="E80" s="170">
        <v>45371</v>
      </c>
      <c r="F80" s="152">
        <v>90000</v>
      </c>
      <c r="G80" s="153">
        <v>46022</v>
      </c>
      <c r="H80" s="154">
        <v>0</v>
      </c>
      <c r="I80" s="147">
        <f t="shared" si="2"/>
        <v>90000</v>
      </c>
      <c r="J80" s="148" t="s">
        <v>142</v>
      </c>
    </row>
    <row r="81" spans="1:11" s="155" customFormat="1" ht="58.5" customHeight="1" x14ac:dyDescent="0.25">
      <c r="A81" s="140">
        <v>401500973</v>
      </c>
      <c r="B81" s="169" t="s">
        <v>213</v>
      </c>
      <c r="C81" s="150" t="s">
        <v>35</v>
      </c>
      <c r="D81" s="174" t="s">
        <v>223</v>
      </c>
      <c r="E81" s="170">
        <v>45386</v>
      </c>
      <c r="F81" s="152">
        <v>30000</v>
      </c>
      <c r="G81" s="153">
        <v>46022</v>
      </c>
      <c r="H81" s="154">
        <v>0</v>
      </c>
      <c r="I81" s="147">
        <f t="shared" si="2"/>
        <v>30000</v>
      </c>
      <c r="J81" s="148" t="s">
        <v>142</v>
      </c>
    </row>
    <row r="82" spans="1:11" s="183" customFormat="1" ht="58.5" customHeight="1" x14ac:dyDescent="0.25">
      <c r="A82" s="175">
        <v>401500973</v>
      </c>
      <c r="B82" s="169" t="s">
        <v>213</v>
      </c>
      <c r="C82" s="176" t="s">
        <v>35</v>
      </c>
      <c r="D82" s="202" t="s">
        <v>222</v>
      </c>
      <c r="E82" s="178">
        <v>45418</v>
      </c>
      <c r="F82" s="171">
        <v>30000</v>
      </c>
      <c r="G82" s="179">
        <v>46022</v>
      </c>
      <c r="H82" s="180">
        <v>0</v>
      </c>
      <c r="I82" s="181">
        <f t="shared" si="2"/>
        <v>30000</v>
      </c>
      <c r="J82" s="182" t="s">
        <v>142</v>
      </c>
    </row>
    <row r="83" spans="1:11" s="183" customFormat="1" ht="58.5" customHeight="1" x14ac:dyDescent="0.25">
      <c r="A83" s="175">
        <v>101619262</v>
      </c>
      <c r="B83" s="169" t="s">
        <v>224</v>
      </c>
      <c r="C83" s="176" t="s">
        <v>35</v>
      </c>
      <c r="D83" s="202" t="s">
        <v>187</v>
      </c>
      <c r="E83" s="178">
        <v>45070</v>
      </c>
      <c r="F83" s="171">
        <v>109586.51</v>
      </c>
      <c r="G83" s="179">
        <v>45291</v>
      </c>
      <c r="H83" s="180">
        <v>0</v>
      </c>
      <c r="I83" s="181">
        <f t="shared" si="2"/>
        <v>109586.51</v>
      </c>
      <c r="J83" s="182" t="s">
        <v>142</v>
      </c>
    </row>
    <row r="84" spans="1:11" s="183" customFormat="1" ht="58.5" customHeight="1" x14ac:dyDescent="0.25">
      <c r="A84" s="175">
        <v>117277269</v>
      </c>
      <c r="B84" s="169" t="s">
        <v>162</v>
      </c>
      <c r="C84" s="175" t="s">
        <v>35</v>
      </c>
      <c r="D84" s="182" t="s">
        <v>157</v>
      </c>
      <c r="E84" s="171"/>
      <c r="F84" s="231">
        <v>41300</v>
      </c>
      <c r="G84" s="179">
        <v>45291</v>
      </c>
      <c r="H84" s="180">
        <v>0</v>
      </c>
      <c r="I84" s="181">
        <f t="shared" si="2"/>
        <v>41300</v>
      </c>
      <c r="J84" s="182" t="s">
        <v>142</v>
      </c>
    </row>
    <row r="85" spans="1:11" s="183" customFormat="1" ht="58.5" customHeight="1" x14ac:dyDescent="0.25">
      <c r="A85" s="175" t="s">
        <v>215</v>
      </c>
      <c r="B85" s="169" t="s">
        <v>216</v>
      </c>
      <c r="C85" s="175" t="s">
        <v>217</v>
      </c>
      <c r="D85" s="182" t="s">
        <v>218</v>
      </c>
      <c r="E85" s="171"/>
      <c r="F85" s="231">
        <v>217067.75</v>
      </c>
      <c r="G85" s="153">
        <v>45657</v>
      </c>
      <c r="H85" s="180">
        <v>0</v>
      </c>
      <c r="I85" s="181">
        <f>F85-H85</f>
        <v>217067.75</v>
      </c>
      <c r="J85" s="182" t="s">
        <v>142</v>
      </c>
    </row>
    <row r="86" spans="1:11" s="183" customFormat="1" ht="58.5" customHeight="1" x14ac:dyDescent="0.25">
      <c r="A86" s="175">
        <v>417000172</v>
      </c>
      <c r="B86" s="169" t="s">
        <v>232</v>
      </c>
      <c r="C86" s="176" t="s">
        <v>234</v>
      </c>
      <c r="D86" s="202" t="s">
        <v>233</v>
      </c>
      <c r="E86" s="178">
        <v>45413</v>
      </c>
      <c r="F86" s="171">
        <v>2500</v>
      </c>
      <c r="G86" s="179">
        <v>46022</v>
      </c>
      <c r="H86" s="180">
        <v>0</v>
      </c>
      <c r="I86" s="181">
        <f t="shared" si="2"/>
        <v>2500</v>
      </c>
      <c r="J86" s="182" t="s">
        <v>142</v>
      </c>
    </row>
    <row r="87" spans="1:11" s="155" customFormat="1" ht="21" customHeight="1" x14ac:dyDescent="0.35">
      <c r="A87" s="228" t="s">
        <v>148</v>
      </c>
      <c r="B87" s="229"/>
      <c r="C87" s="229"/>
      <c r="D87" s="229"/>
      <c r="E87" s="230"/>
      <c r="F87" s="184">
        <f>SUM(F74:F86)</f>
        <v>863825.79999999993</v>
      </c>
      <c r="G87" s="184"/>
      <c r="H87" s="185"/>
      <c r="I87" s="186">
        <f>SUM(I74:I86)</f>
        <v>863825.79999999993</v>
      </c>
      <c r="J87" s="187"/>
    </row>
    <row r="88" spans="1:11" s="155" customFormat="1" ht="37.5" customHeight="1" x14ac:dyDescent="0.65">
      <c r="A88" s="226" t="s">
        <v>149</v>
      </c>
      <c r="B88" s="226"/>
      <c r="C88" s="226"/>
      <c r="D88" s="226"/>
      <c r="E88" s="226"/>
      <c r="F88" s="188">
        <f>F72+F87</f>
        <v>7244640.4899999993</v>
      </c>
      <c r="G88" s="188"/>
      <c r="H88" s="185"/>
      <c r="I88" s="189">
        <f>I72+I87</f>
        <v>7244640.4899999993</v>
      </c>
      <c r="J88" s="187"/>
    </row>
    <row r="89" spans="1:11" s="155" customFormat="1" ht="21" customHeight="1" x14ac:dyDescent="0.35">
      <c r="A89" s="190"/>
      <c r="B89" s="191"/>
      <c r="C89" s="191"/>
      <c r="D89" s="222"/>
      <c r="E89" s="222"/>
      <c r="F89" s="136"/>
      <c r="G89" s="136"/>
      <c r="H89" s="136"/>
      <c r="I89" s="136"/>
      <c r="J89" s="136"/>
    </row>
    <row r="90" spans="1:11" s="155" customFormat="1" ht="21" customHeight="1" x14ac:dyDescent="0.35">
      <c r="B90" s="223" t="s">
        <v>235</v>
      </c>
      <c r="C90" s="223"/>
      <c r="D90" s="192"/>
      <c r="E90" s="137"/>
      <c r="F90" s="137"/>
      <c r="G90" s="193"/>
      <c r="H90" s="193"/>
      <c r="I90" s="136"/>
      <c r="J90" s="136"/>
      <c r="K90" s="136"/>
    </row>
    <row r="91" spans="1:11" s="155" customFormat="1" ht="21" customHeight="1" x14ac:dyDescent="0.35">
      <c r="B91" s="223"/>
      <c r="C91" s="223"/>
      <c r="D91" s="194"/>
      <c r="E91" s="137"/>
      <c r="F91" s="137"/>
      <c r="G91" s="137"/>
      <c r="H91" s="137"/>
      <c r="I91" s="136"/>
      <c r="J91" s="136"/>
      <c r="K91" s="136"/>
    </row>
    <row r="92" spans="1:11" s="155" customFormat="1" ht="21" customHeight="1" x14ac:dyDescent="0.35">
      <c r="B92" s="223"/>
      <c r="C92" s="223"/>
      <c r="D92" s="194"/>
      <c r="E92" s="137"/>
      <c r="F92" s="137"/>
      <c r="G92" s="137"/>
      <c r="H92" s="137"/>
      <c r="I92" s="136"/>
      <c r="J92" s="136"/>
      <c r="K92" s="136"/>
    </row>
    <row r="93" spans="1:11" s="155" customFormat="1" ht="21" customHeight="1" x14ac:dyDescent="0.35">
      <c r="B93" s="195"/>
      <c r="C93" s="195"/>
      <c r="D93" s="194"/>
      <c r="E93" s="137"/>
      <c r="F93" s="137"/>
      <c r="G93" s="137"/>
      <c r="H93" s="137"/>
      <c r="I93" s="137"/>
      <c r="J93" s="137"/>
      <c r="K93" s="137"/>
    </row>
    <row r="94" spans="1:11" s="155" customFormat="1" ht="21" customHeight="1" x14ac:dyDescent="0.35">
      <c r="B94" s="195"/>
      <c r="C94" s="195"/>
      <c r="D94" s="191"/>
      <c r="E94" s="137"/>
      <c r="F94" s="137"/>
      <c r="G94" s="136"/>
      <c r="H94" s="136"/>
      <c r="I94" s="137"/>
      <c r="J94" s="137"/>
      <c r="K94" s="137"/>
    </row>
    <row r="95" spans="1:11" s="155" customFormat="1" ht="21" customHeight="1" x14ac:dyDescent="0.35">
      <c r="B95" s="190"/>
      <c r="C95" s="191"/>
      <c r="D95" s="191"/>
      <c r="E95" s="222" t="s">
        <v>152</v>
      </c>
      <c r="F95" s="222"/>
      <c r="G95" s="136"/>
      <c r="H95" s="136"/>
      <c r="I95" s="136"/>
      <c r="J95" s="136"/>
      <c r="K95" s="136"/>
    </row>
    <row r="96" spans="1:11" s="155" customFormat="1" ht="21" customHeight="1" x14ac:dyDescent="0.35">
      <c r="B96" s="190"/>
      <c r="C96" s="191"/>
      <c r="D96" s="191"/>
      <c r="E96" s="224" t="s">
        <v>153</v>
      </c>
      <c r="F96" s="224"/>
      <c r="G96" s="136"/>
      <c r="H96" s="136"/>
      <c r="I96" s="136"/>
      <c r="J96" s="136"/>
      <c r="K96" s="136"/>
    </row>
    <row r="97" spans="1:11" s="155" customFormat="1" ht="21" customHeight="1" x14ac:dyDescent="0.35">
      <c r="B97" s="196"/>
      <c r="C97" s="137"/>
      <c r="D97" s="192"/>
      <c r="E97" s="137"/>
      <c r="F97" s="137"/>
      <c r="G97" s="137"/>
      <c r="H97" s="137"/>
      <c r="I97" s="225"/>
      <c r="J97" s="224"/>
      <c r="K97" s="224"/>
    </row>
    <row r="98" spans="1:11" s="155" customFormat="1" ht="21" customHeight="1" x14ac:dyDescent="0.35">
      <c r="B98" s="196"/>
      <c r="C98" s="137"/>
      <c r="D98" s="192"/>
      <c r="E98" s="137"/>
      <c r="F98" s="137"/>
      <c r="G98" s="137"/>
      <c r="H98" s="137"/>
      <c r="I98" s="137"/>
      <c r="J98" s="137"/>
      <c r="K98" s="137"/>
    </row>
    <row r="99" spans="1:11" s="155" customFormat="1" ht="21" customHeight="1" x14ac:dyDescent="0.35">
      <c r="B99" s="196"/>
      <c r="C99" s="137"/>
      <c r="D99" s="192"/>
      <c r="E99" s="137"/>
      <c r="F99" s="137"/>
      <c r="G99" s="136"/>
      <c r="H99" s="136"/>
      <c r="I99" s="137"/>
      <c r="J99" s="137"/>
      <c r="K99" s="137"/>
    </row>
    <row r="100" spans="1:11" s="155" customFormat="1" ht="24.75" customHeight="1" x14ac:dyDescent="0.35">
      <c r="A100" s="196"/>
      <c r="B100" s="137"/>
      <c r="C100" s="192"/>
      <c r="D100" s="137"/>
      <c r="E100" s="137"/>
      <c r="F100" s="137"/>
      <c r="G100" s="137"/>
      <c r="H100" s="137"/>
      <c r="I100" s="137"/>
      <c r="J100" s="137"/>
    </row>
    <row r="101" spans="1:11" s="155" customFormat="1" ht="21" customHeight="1" x14ac:dyDescent="0.35">
      <c r="A101" s="196"/>
      <c r="B101" s="137"/>
      <c r="C101" s="192"/>
      <c r="D101" s="137"/>
      <c r="E101" s="137"/>
      <c r="F101" s="137"/>
      <c r="G101" s="137"/>
      <c r="H101" s="137"/>
      <c r="I101" s="137"/>
      <c r="J101" s="137"/>
    </row>
    <row r="102" spans="1:11" s="155" customFormat="1" ht="21" customHeight="1" x14ac:dyDescent="0.35">
      <c r="A102" s="196"/>
      <c r="B102" s="137"/>
      <c r="C102" s="192"/>
      <c r="D102" s="137"/>
      <c r="E102" s="137"/>
      <c r="F102" s="137"/>
      <c r="G102" s="137"/>
      <c r="H102" s="137"/>
      <c r="I102" s="137"/>
      <c r="J102" s="137"/>
    </row>
    <row r="103" spans="1:11" s="155" customFormat="1" ht="21" customHeight="1" x14ac:dyDescent="0.35">
      <c r="A103" s="196"/>
      <c r="B103" s="137"/>
      <c r="C103" s="192"/>
      <c r="D103" s="137"/>
      <c r="E103" s="137"/>
      <c r="F103" s="137"/>
      <c r="G103" s="137"/>
      <c r="H103" s="137"/>
      <c r="I103" s="137"/>
      <c r="J103" s="137"/>
    </row>
    <row r="104" spans="1:11" s="155" customFormat="1" ht="21" customHeight="1" x14ac:dyDescent="0.35">
      <c r="A104" s="196"/>
      <c r="B104" s="137"/>
      <c r="C104" s="192"/>
      <c r="D104" s="137"/>
      <c r="E104" s="137"/>
      <c r="F104" s="137"/>
      <c r="G104" s="137"/>
      <c r="H104" s="137"/>
      <c r="I104" s="137"/>
      <c r="J104" s="137"/>
    </row>
    <row r="105" spans="1:11" s="155" customFormat="1" ht="21" customHeight="1" x14ac:dyDescent="0.35">
      <c r="A105" s="196"/>
      <c r="B105" s="137"/>
      <c r="C105" s="192"/>
      <c r="D105" s="137"/>
      <c r="E105" s="137"/>
      <c r="F105" s="137"/>
      <c r="G105" s="137"/>
      <c r="H105" s="137"/>
      <c r="I105" s="137"/>
      <c r="J105" s="137"/>
    </row>
    <row r="106" spans="1:11" s="155" customFormat="1" ht="21" customHeight="1" x14ac:dyDescent="0.35">
      <c r="A106" s="196"/>
      <c r="B106" s="137"/>
      <c r="C106" s="192"/>
      <c r="D106" s="137"/>
      <c r="E106" s="137"/>
      <c r="F106" s="137"/>
      <c r="G106" s="137"/>
      <c r="H106" s="137"/>
      <c r="I106" s="137"/>
      <c r="J106" s="137"/>
    </row>
    <row r="107" spans="1:11" s="155" customFormat="1" ht="21" customHeight="1" x14ac:dyDescent="0.35">
      <c r="A107" s="196"/>
      <c r="B107" s="137"/>
      <c r="C107" s="192"/>
      <c r="D107" s="137"/>
      <c r="E107" s="137"/>
      <c r="F107" s="137"/>
      <c r="G107" s="137"/>
      <c r="H107" s="137"/>
      <c r="I107" s="137"/>
      <c r="J107" s="137"/>
    </row>
    <row r="108" spans="1:11" s="155" customFormat="1" ht="21" customHeight="1" x14ac:dyDescent="0.35">
      <c r="A108" s="196"/>
      <c r="B108" s="137"/>
      <c r="C108" s="192"/>
      <c r="D108" s="137"/>
      <c r="E108" s="137"/>
      <c r="F108" s="137"/>
      <c r="G108" s="137"/>
      <c r="H108" s="137"/>
      <c r="I108" s="137"/>
      <c r="J108" s="137"/>
    </row>
    <row r="109" spans="1:11" s="155" customFormat="1" ht="21" customHeight="1" x14ac:dyDescent="0.35">
      <c r="A109" s="196"/>
      <c r="B109" s="137"/>
      <c r="C109" s="192"/>
      <c r="D109" s="137"/>
      <c r="E109" s="137"/>
      <c r="F109" s="137"/>
      <c r="G109" s="137"/>
      <c r="H109" s="137"/>
      <c r="I109" s="137"/>
      <c r="J109" s="137"/>
    </row>
    <row r="110" spans="1:11" s="155" customFormat="1" ht="21" customHeight="1" x14ac:dyDescent="0.35">
      <c r="A110" s="196"/>
      <c r="B110" s="137"/>
      <c r="C110" s="192"/>
      <c r="D110" s="137"/>
      <c r="E110" s="137"/>
      <c r="F110" s="137"/>
      <c r="G110" s="137"/>
      <c r="H110" s="137"/>
      <c r="I110" s="137"/>
      <c r="J110" s="137"/>
    </row>
    <row r="111" spans="1:11" s="155" customFormat="1" ht="21" customHeight="1" x14ac:dyDescent="0.35">
      <c r="A111" s="196"/>
      <c r="B111" s="137"/>
      <c r="C111" s="192"/>
      <c r="D111" s="137"/>
      <c r="E111" s="137"/>
      <c r="F111" s="137"/>
      <c r="G111" s="137"/>
      <c r="H111" s="137"/>
      <c r="I111" s="137"/>
      <c r="J111" s="137"/>
    </row>
    <row r="112" spans="1:11" s="155" customFormat="1" ht="20.25" customHeight="1" x14ac:dyDescent="0.35">
      <c r="A112" s="196"/>
      <c r="B112" s="137"/>
      <c r="C112" s="192"/>
      <c r="D112" s="137"/>
      <c r="E112" s="137"/>
      <c r="F112" s="137"/>
      <c r="G112" s="137"/>
      <c r="H112" s="137"/>
      <c r="I112" s="137"/>
      <c r="J112" s="137"/>
    </row>
    <row r="113" spans="1:11" s="155" customFormat="1" ht="20.25" customHeight="1" x14ac:dyDescent="0.35">
      <c r="A113" s="196"/>
      <c r="B113" s="137"/>
      <c r="C113" s="192"/>
      <c r="D113" s="137"/>
      <c r="E113" s="137"/>
      <c r="F113" s="137"/>
      <c r="G113" s="137"/>
      <c r="H113" s="137"/>
      <c r="I113" s="137"/>
      <c r="J113" s="137"/>
    </row>
    <row r="114" spans="1:11" s="155" customFormat="1" ht="20.25" customHeight="1" x14ac:dyDescent="0.35">
      <c r="A114" s="196"/>
      <c r="B114" s="137"/>
      <c r="C114" s="192"/>
      <c r="D114" s="137"/>
      <c r="E114" s="137"/>
      <c r="F114" s="137"/>
      <c r="G114" s="137"/>
      <c r="H114" s="137"/>
      <c r="I114" s="137"/>
      <c r="J114" s="137"/>
    </row>
    <row r="115" spans="1:11" s="198" customFormat="1" ht="18" customHeight="1" x14ac:dyDescent="0.35">
      <c r="A115" s="196"/>
      <c r="B115" s="137"/>
      <c r="C115" s="192"/>
      <c r="D115" s="137"/>
      <c r="E115" s="137"/>
      <c r="F115" s="137"/>
      <c r="G115" s="137"/>
      <c r="H115" s="137"/>
      <c r="I115" s="137"/>
      <c r="J115" s="137"/>
      <c r="K115" s="197"/>
    </row>
    <row r="116" spans="1:11" s="198" customFormat="1" x14ac:dyDescent="0.35">
      <c r="A116" s="196"/>
      <c r="B116" s="137"/>
      <c r="C116" s="192"/>
      <c r="D116" s="137"/>
      <c r="E116" s="137"/>
      <c r="F116" s="137"/>
      <c r="G116" s="137"/>
      <c r="H116" s="137"/>
      <c r="I116" s="137"/>
      <c r="J116" s="137"/>
    </row>
    <row r="117" spans="1:11" s="136" customFormat="1" ht="60" customHeight="1" x14ac:dyDescent="0.35">
      <c r="A117" s="196"/>
      <c r="B117" s="137"/>
      <c r="C117" s="192"/>
      <c r="D117" s="137"/>
      <c r="E117" s="137"/>
      <c r="F117" s="137"/>
      <c r="G117" s="137"/>
      <c r="H117" s="137"/>
      <c r="I117" s="137"/>
      <c r="J117" s="137"/>
    </row>
    <row r="118" spans="1:11" s="136" customFormat="1" ht="15" customHeight="1" x14ac:dyDescent="0.35">
      <c r="A118" s="196"/>
      <c r="B118" s="137"/>
      <c r="C118" s="192"/>
      <c r="D118" s="137"/>
      <c r="E118" s="137"/>
      <c r="F118" s="137"/>
      <c r="G118" s="137"/>
      <c r="H118" s="137"/>
      <c r="I118" s="137"/>
      <c r="J118" s="137"/>
    </row>
    <row r="119" spans="1:11" s="136" customFormat="1" ht="15" customHeight="1" x14ac:dyDescent="0.35">
      <c r="A119" s="196"/>
      <c r="B119" s="137"/>
      <c r="C119" s="192"/>
      <c r="D119" s="137"/>
      <c r="E119" s="137"/>
      <c r="F119" s="137"/>
      <c r="G119" s="137"/>
      <c r="H119" s="137"/>
      <c r="I119" s="137"/>
      <c r="J119" s="137"/>
    </row>
    <row r="120" spans="1:11" s="198" customFormat="1" x14ac:dyDescent="0.35">
      <c r="A120" s="196"/>
      <c r="B120" s="137"/>
      <c r="C120" s="192"/>
      <c r="D120" s="137"/>
      <c r="E120" s="137"/>
      <c r="F120" s="137"/>
      <c r="G120" s="137"/>
      <c r="H120" s="137"/>
      <c r="I120" s="137"/>
      <c r="J120" s="137"/>
    </row>
    <row r="121" spans="1:11" s="136" customFormat="1" x14ac:dyDescent="0.35">
      <c r="A121" s="196"/>
      <c r="B121" s="137"/>
      <c r="C121" s="192"/>
      <c r="D121" s="137"/>
      <c r="E121" s="137"/>
      <c r="F121" s="137"/>
      <c r="G121" s="137"/>
      <c r="H121" s="137"/>
      <c r="I121" s="137"/>
      <c r="J121" s="137"/>
    </row>
    <row r="122" spans="1:11" s="136" customFormat="1" x14ac:dyDescent="0.35">
      <c r="A122" s="196"/>
      <c r="B122" s="137"/>
      <c r="C122" s="192"/>
      <c r="D122" s="137"/>
      <c r="E122" s="137"/>
      <c r="F122" s="137"/>
      <c r="G122" s="137"/>
      <c r="H122" s="137"/>
      <c r="I122" s="137"/>
      <c r="J122" s="137"/>
    </row>
    <row r="123" spans="1:11" s="136" customFormat="1" x14ac:dyDescent="0.35">
      <c r="A123" s="196"/>
      <c r="B123" s="137"/>
      <c r="C123" s="192"/>
      <c r="D123" s="137"/>
      <c r="E123" s="137"/>
      <c r="F123" s="137"/>
      <c r="G123" s="137"/>
      <c r="H123" s="137"/>
      <c r="I123" s="137"/>
      <c r="J123" s="137"/>
    </row>
    <row r="124" spans="1:11" s="136" customFormat="1" x14ac:dyDescent="0.35">
      <c r="A124" s="196"/>
      <c r="B124" s="137"/>
      <c r="C124" s="192"/>
      <c r="D124" s="137"/>
      <c r="E124" s="137"/>
      <c r="F124" s="137"/>
      <c r="G124" s="137"/>
      <c r="H124" s="137"/>
      <c r="I124" s="137"/>
      <c r="J124" s="137"/>
    </row>
    <row r="125" spans="1:11" s="136" customFormat="1" x14ac:dyDescent="0.35">
      <c r="A125" s="196"/>
      <c r="B125" s="137"/>
      <c r="C125" s="192"/>
      <c r="D125" s="137"/>
      <c r="E125" s="137"/>
      <c r="F125" s="137"/>
      <c r="G125" s="137"/>
      <c r="H125" s="137"/>
      <c r="I125" s="137"/>
      <c r="J125" s="137"/>
    </row>
    <row r="126" spans="1:11" s="136" customFormat="1" x14ac:dyDescent="0.35">
      <c r="A126" s="196"/>
      <c r="B126" s="137"/>
      <c r="C126" s="192"/>
      <c r="D126" s="137"/>
      <c r="E126" s="137"/>
      <c r="F126" s="137"/>
      <c r="G126" s="137"/>
      <c r="H126" s="137"/>
      <c r="I126" s="137"/>
      <c r="J126" s="137"/>
    </row>
    <row r="127" spans="1:11" s="136" customFormat="1" x14ac:dyDescent="0.35">
      <c r="A127" s="196"/>
      <c r="B127" s="137"/>
      <c r="C127" s="192"/>
      <c r="D127" s="137"/>
      <c r="E127" s="137"/>
      <c r="F127" s="137"/>
      <c r="G127" s="137"/>
      <c r="H127" s="137"/>
      <c r="I127" s="137"/>
      <c r="J127" s="137"/>
    </row>
    <row r="128" spans="1:11" s="136" customFormat="1" x14ac:dyDescent="0.35">
      <c r="A128" s="196"/>
      <c r="B128" s="137"/>
      <c r="C128" s="192"/>
      <c r="D128" s="137"/>
      <c r="E128" s="137"/>
      <c r="F128" s="137"/>
      <c r="G128" s="137"/>
      <c r="H128" s="137"/>
      <c r="I128" s="137"/>
      <c r="J128" s="137"/>
    </row>
    <row r="129" spans="1:10" s="136" customFormat="1" x14ac:dyDescent="0.35">
      <c r="A129" s="196"/>
      <c r="B129" s="137"/>
      <c r="C129" s="192"/>
      <c r="D129" s="137"/>
      <c r="E129" s="137"/>
      <c r="F129" s="137"/>
      <c r="G129" s="137"/>
      <c r="H129" s="137"/>
      <c r="I129" s="137"/>
      <c r="J129" s="137"/>
    </row>
    <row r="130" spans="1:10" s="136" customFormat="1" x14ac:dyDescent="0.35">
      <c r="A130" s="196"/>
      <c r="B130" s="137"/>
      <c r="C130" s="192"/>
      <c r="D130" s="137"/>
      <c r="E130" s="137"/>
      <c r="F130" s="137"/>
      <c r="G130" s="137"/>
      <c r="H130" s="137"/>
      <c r="I130" s="137"/>
      <c r="J130" s="137"/>
    </row>
    <row r="131" spans="1:10" s="136" customFormat="1" x14ac:dyDescent="0.35">
      <c r="A131" s="196"/>
      <c r="B131" s="137"/>
      <c r="C131" s="192"/>
      <c r="D131" s="137"/>
      <c r="E131" s="137"/>
      <c r="F131" s="137"/>
      <c r="G131" s="137"/>
      <c r="H131" s="137"/>
      <c r="I131" s="137"/>
      <c r="J131" s="137"/>
    </row>
    <row r="132" spans="1:10" s="136" customFormat="1" x14ac:dyDescent="0.35">
      <c r="A132" s="196"/>
      <c r="B132" s="137"/>
      <c r="C132" s="192"/>
      <c r="D132" s="137"/>
      <c r="E132" s="137"/>
      <c r="F132" s="137"/>
      <c r="G132" s="137"/>
      <c r="H132" s="137"/>
      <c r="I132" s="137"/>
      <c r="J132" s="137"/>
    </row>
    <row r="133" spans="1:10" s="136" customFormat="1" x14ac:dyDescent="0.35">
      <c r="A133" s="196"/>
      <c r="B133" s="137"/>
      <c r="C133" s="192"/>
      <c r="D133" s="137"/>
      <c r="E133" s="137"/>
      <c r="F133" s="137"/>
      <c r="G133" s="137"/>
      <c r="H133" s="137"/>
      <c r="I133" s="137"/>
      <c r="J133" s="137"/>
    </row>
    <row r="134" spans="1:10" s="136" customFormat="1" x14ac:dyDescent="0.35">
      <c r="A134" s="196"/>
      <c r="B134" s="137"/>
      <c r="C134" s="192"/>
      <c r="D134" s="137"/>
      <c r="E134" s="137"/>
      <c r="F134" s="137"/>
      <c r="G134" s="137"/>
      <c r="H134" s="137"/>
      <c r="I134" s="137"/>
      <c r="J134" s="137"/>
    </row>
    <row r="135" spans="1:10" s="136" customFormat="1" x14ac:dyDescent="0.35">
      <c r="A135" s="196"/>
      <c r="B135" s="137"/>
      <c r="C135" s="192"/>
      <c r="D135" s="137"/>
      <c r="E135" s="137"/>
      <c r="F135" s="137"/>
      <c r="G135" s="137"/>
      <c r="H135" s="137"/>
      <c r="I135" s="137"/>
      <c r="J135" s="137"/>
    </row>
    <row r="136" spans="1:10" s="136" customFormat="1" x14ac:dyDescent="0.35">
      <c r="A136" s="196"/>
      <c r="B136" s="137"/>
      <c r="C136" s="192"/>
      <c r="D136" s="137"/>
      <c r="E136" s="137"/>
      <c r="F136" s="137"/>
      <c r="G136" s="137"/>
      <c r="H136" s="137"/>
      <c r="I136" s="137"/>
      <c r="J136" s="137"/>
    </row>
    <row r="137" spans="1:10" s="136" customFormat="1" x14ac:dyDescent="0.35">
      <c r="A137" s="196"/>
      <c r="B137" s="137"/>
      <c r="C137" s="192"/>
      <c r="D137" s="137"/>
      <c r="E137" s="137"/>
      <c r="F137" s="137"/>
      <c r="G137" s="137"/>
      <c r="H137" s="137"/>
      <c r="I137" s="137"/>
      <c r="J137" s="137"/>
    </row>
    <row r="138" spans="1:10" s="136" customFormat="1" x14ac:dyDescent="0.35">
      <c r="A138" s="196"/>
      <c r="B138" s="137"/>
      <c r="C138" s="192"/>
      <c r="D138" s="137"/>
      <c r="E138" s="137"/>
      <c r="F138" s="137"/>
      <c r="G138" s="137"/>
      <c r="H138" s="137"/>
      <c r="I138" s="137"/>
      <c r="J138" s="137"/>
    </row>
    <row r="139" spans="1:10" s="136" customFormat="1" x14ac:dyDescent="0.35">
      <c r="A139" s="196"/>
      <c r="B139" s="137"/>
      <c r="C139" s="192"/>
      <c r="D139" s="137"/>
      <c r="E139" s="137"/>
      <c r="F139" s="137"/>
      <c r="G139" s="137"/>
      <c r="H139" s="137"/>
      <c r="I139" s="137"/>
      <c r="J139" s="137"/>
    </row>
    <row r="140" spans="1:10" s="136" customFormat="1" x14ac:dyDescent="0.35">
      <c r="A140" s="196"/>
      <c r="B140" s="137"/>
      <c r="C140" s="192"/>
      <c r="D140" s="137"/>
      <c r="E140" s="137"/>
      <c r="F140" s="137"/>
      <c r="G140" s="137"/>
      <c r="H140" s="137"/>
      <c r="I140" s="137"/>
      <c r="J140" s="137"/>
    </row>
    <row r="141" spans="1:10" s="136" customFormat="1" x14ac:dyDescent="0.35">
      <c r="A141" s="196"/>
      <c r="B141" s="137"/>
      <c r="C141" s="192"/>
      <c r="D141" s="137"/>
      <c r="E141" s="137"/>
      <c r="F141" s="137"/>
      <c r="G141" s="137"/>
      <c r="H141" s="137"/>
      <c r="I141" s="137"/>
      <c r="J141" s="137"/>
    </row>
    <row r="142" spans="1:10" s="136" customFormat="1" x14ac:dyDescent="0.35">
      <c r="A142" s="196"/>
      <c r="B142" s="137"/>
      <c r="C142" s="192"/>
      <c r="D142" s="137"/>
      <c r="E142" s="137"/>
      <c r="F142" s="137"/>
      <c r="G142" s="137"/>
      <c r="H142" s="137"/>
      <c r="I142" s="137"/>
      <c r="J142" s="137"/>
    </row>
    <row r="143" spans="1:10" s="136" customFormat="1" x14ac:dyDescent="0.35">
      <c r="A143" s="196"/>
      <c r="B143" s="137"/>
      <c r="C143" s="192"/>
      <c r="D143" s="137"/>
      <c r="E143" s="137"/>
      <c r="F143" s="137"/>
      <c r="G143" s="137"/>
      <c r="H143" s="137"/>
      <c r="I143" s="137"/>
      <c r="J143" s="137"/>
    </row>
    <row r="144" spans="1:10" s="136" customFormat="1" x14ac:dyDescent="0.35">
      <c r="A144" s="196"/>
      <c r="B144" s="137"/>
      <c r="C144" s="192"/>
      <c r="D144" s="137"/>
      <c r="E144" s="137"/>
      <c r="F144" s="137"/>
      <c r="G144" s="137"/>
      <c r="H144" s="137"/>
      <c r="I144" s="137"/>
      <c r="J144" s="137"/>
    </row>
    <row r="145" spans="1:10" s="136" customFormat="1" x14ac:dyDescent="0.35">
      <c r="A145" s="196"/>
      <c r="B145" s="137"/>
      <c r="C145" s="192"/>
      <c r="D145" s="137"/>
      <c r="E145" s="137"/>
      <c r="F145" s="137"/>
      <c r="G145" s="137"/>
      <c r="H145" s="137"/>
      <c r="I145" s="137"/>
      <c r="J145" s="137"/>
    </row>
    <row r="146" spans="1:10" s="136" customFormat="1" x14ac:dyDescent="0.35">
      <c r="A146" s="196"/>
      <c r="B146" s="137"/>
      <c r="C146" s="192"/>
      <c r="D146" s="137"/>
      <c r="E146" s="137"/>
      <c r="F146" s="137"/>
      <c r="G146" s="137"/>
      <c r="H146" s="137"/>
      <c r="I146" s="137"/>
      <c r="J146" s="137"/>
    </row>
    <row r="147" spans="1:10" s="136" customFormat="1" x14ac:dyDescent="0.35">
      <c r="A147" s="196"/>
      <c r="B147" s="137"/>
      <c r="C147" s="192"/>
      <c r="D147" s="137"/>
      <c r="E147" s="137"/>
      <c r="F147" s="137"/>
      <c r="G147" s="137"/>
      <c r="H147" s="137"/>
      <c r="I147" s="137"/>
      <c r="J147" s="137"/>
    </row>
    <row r="148" spans="1:10" s="136" customFormat="1" x14ac:dyDescent="0.35">
      <c r="A148" s="196"/>
      <c r="B148" s="137"/>
      <c r="C148" s="192"/>
      <c r="D148" s="137"/>
      <c r="E148" s="137"/>
      <c r="F148" s="137"/>
      <c r="G148" s="137"/>
      <c r="H148" s="137"/>
      <c r="I148" s="137"/>
      <c r="J148" s="137"/>
    </row>
    <row r="149" spans="1:10" s="136" customFormat="1" x14ac:dyDescent="0.35">
      <c r="A149" s="196"/>
      <c r="B149" s="137"/>
      <c r="C149" s="192"/>
      <c r="D149" s="137"/>
      <c r="E149" s="137"/>
      <c r="F149" s="137"/>
      <c r="G149" s="137"/>
      <c r="H149" s="137"/>
      <c r="I149" s="137"/>
      <c r="J149" s="137"/>
    </row>
    <row r="150" spans="1:10" s="136" customFormat="1" x14ac:dyDescent="0.35">
      <c r="A150" s="196"/>
      <c r="B150" s="137"/>
      <c r="C150" s="192"/>
      <c r="D150" s="137"/>
      <c r="E150" s="137"/>
      <c r="F150" s="137"/>
      <c r="G150" s="137"/>
      <c r="H150" s="137"/>
      <c r="I150" s="137"/>
      <c r="J150" s="137"/>
    </row>
    <row r="151" spans="1:10" s="136" customFormat="1" x14ac:dyDescent="0.35">
      <c r="A151" s="196"/>
      <c r="B151" s="137"/>
      <c r="C151" s="192"/>
      <c r="D151" s="137"/>
      <c r="E151" s="137"/>
      <c r="F151" s="137"/>
      <c r="G151" s="137"/>
      <c r="H151" s="137"/>
      <c r="I151" s="137"/>
      <c r="J151" s="137"/>
    </row>
    <row r="152" spans="1:10" s="136" customFormat="1" x14ac:dyDescent="0.35">
      <c r="A152" s="196"/>
      <c r="B152" s="137"/>
      <c r="C152" s="192"/>
      <c r="D152" s="137"/>
      <c r="E152" s="137"/>
      <c r="F152" s="137"/>
      <c r="G152" s="137"/>
      <c r="H152" s="137"/>
      <c r="I152" s="137"/>
      <c r="J152" s="137"/>
    </row>
    <row r="153" spans="1:10" s="136" customFormat="1" x14ac:dyDescent="0.35">
      <c r="A153" s="196"/>
      <c r="B153" s="137"/>
      <c r="C153" s="192"/>
      <c r="D153" s="137"/>
      <c r="E153" s="137"/>
      <c r="F153" s="137"/>
      <c r="G153" s="137"/>
      <c r="H153" s="137"/>
      <c r="I153" s="137"/>
      <c r="J153" s="137"/>
    </row>
    <row r="154" spans="1:10" s="136" customFormat="1" x14ac:dyDescent="0.35">
      <c r="A154" s="196"/>
      <c r="B154" s="137"/>
      <c r="C154" s="192"/>
      <c r="D154" s="137"/>
      <c r="E154" s="137"/>
      <c r="F154" s="137"/>
      <c r="G154" s="137"/>
      <c r="H154" s="137"/>
      <c r="I154" s="137"/>
      <c r="J154" s="137"/>
    </row>
    <row r="155" spans="1:10" s="136" customFormat="1" x14ac:dyDescent="0.35">
      <c r="A155" s="196"/>
      <c r="B155" s="137"/>
      <c r="C155" s="192"/>
      <c r="D155" s="137"/>
      <c r="E155" s="137"/>
      <c r="F155" s="137"/>
      <c r="G155" s="137"/>
      <c r="H155" s="137"/>
      <c r="I155" s="137"/>
      <c r="J155" s="137"/>
    </row>
    <row r="156" spans="1:10" s="136" customFormat="1" x14ac:dyDescent="0.35">
      <c r="A156" s="196"/>
      <c r="B156" s="137"/>
      <c r="C156" s="192"/>
      <c r="D156" s="137"/>
      <c r="E156" s="137"/>
      <c r="F156" s="137"/>
      <c r="G156" s="137"/>
      <c r="H156" s="137"/>
      <c r="I156" s="137"/>
      <c r="J156" s="137"/>
    </row>
    <row r="157" spans="1:10" s="136" customFormat="1" x14ac:dyDescent="0.35">
      <c r="A157" s="196"/>
      <c r="B157" s="137"/>
      <c r="C157" s="192"/>
      <c r="D157" s="137"/>
      <c r="E157" s="137"/>
      <c r="F157" s="137"/>
      <c r="G157" s="137"/>
      <c r="H157" s="137"/>
      <c r="I157" s="137"/>
      <c r="J157" s="137"/>
    </row>
    <row r="158" spans="1:10" s="136" customFormat="1" x14ac:dyDescent="0.35">
      <c r="A158" s="196"/>
      <c r="B158" s="137"/>
      <c r="C158" s="192"/>
      <c r="D158" s="137"/>
      <c r="E158" s="137"/>
      <c r="F158" s="137"/>
      <c r="G158" s="137"/>
      <c r="H158" s="137"/>
      <c r="I158" s="137"/>
      <c r="J158" s="137"/>
    </row>
    <row r="159" spans="1:10" s="136" customFormat="1" x14ac:dyDescent="0.35">
      <c r="A159" s="196"/>
      <c r="B159" s="137"/>
      <c r="C159" s="192"/>
      <c r="D159" s="137"/>
      <c r="E159" s="137"/>
      <c r="F159" s="137"/>
      <c r="G159" s="137"/>
      <c r="H159" s="137"/>
      <c r="I159" s="137"/>
      <c r="J159" s="137"/>
    </row>
    <row r="160" spans="1:10" s="136" customFormat="1" x14ac:dyDescent="0.35">
      <c r="A160" s="196"/>
      <c r="B160" s="137"/>
      <c r="C160" s="192"/>
      <c r="D160" s="137"/>
      <c r="E160" s="137"/>
      <c r="F160" s="137"/>
      <c r="G160" s="137"/>
      <c r="H160" s="137"/>
      <c r="I160" s="137"/>
      <c r="J160" s="137"/>
    </row>
    <row r="161" spans="1:10" s="136" customFormat="1" x14ac:dyDescent="0.35">
      <c r="A161" s="196"/>
      <c r="B161" s="137"/>
      <c r="C161" s="192"/>
      <c r="D161" s="137"/>
      <c r="E161" s="137"/>
      <c r="F161" s="137"/>
      <c r="G161" s="137"/>
      <c r="H161" s="137"/>
      <c r="I161" s="137"/>
      <c r="J161" s="137"/>
    </row>
    <row r="162" spans="1:10" s="136" customFormat="1" x14ac:dyDescent="0.35">
      <c r="A162" s="196"/>
      <c r="B162" s="137"/>
      <c r="C162" s="192"/>
      <c r="D162" s="137"/>
      <c r="E162" s="137"/>
      <c r="F162" s="137"/>
      <c r="G162" s="137"/>
      <c r="H162" s="137"/>
      <c r="I162" s="137"/>
      <c r="J162" s="137"/>
    </row>
    <row r="163" spans="1:10" s="136" customFormat="1" x14ac:dyDescent="0.35">
      <c r="A163" s="196"/>
      <c r="B163" s="137"/>
      <c r="C163" s="192"/>
      <c r="D163" s="137"/>
      <c r="E163" s="137"/>
      <c r="F163" s="137"/>
      <c r="G163" s="137"/>
      <c r="H163" s="137"/>
      <c r="I163" s="137"/>
      <c r="J163" s="137"/>
    </row>
    <row r="164" spans="1:10" s="136" customFormat="1" x14ac:dyDescent="0.35">
      <c r="A164" s="196"/>
      <c r="B164" s="137"/>
      <c r="C164" s="192"/>
      <c r="D164" s="137"/>
      <c r="E164" s="137"/>
      <c r="F164" s="137"/>
      <c r="G164" s="137"/>
      <c r="H164" s="137"/>
      <c r="I164" s="137"/>
      <c r="J164" s="137"/>
    </row>
    <row r="165" spans="1:10" s="136" customFormat="1" x14ac:dyDescent="0.35">
      <c r="A165" s="196"/>
      <c r="B165" s="137"/>
      <c r="C165" s="192"/>
      <c r="D165" s="137"/>
      <c r="E165" s="137"/>
      <c r="F165" s="137"/>
      <c r="G165" s="137"/>
      <c r="H165" s="137"/>
      <c r="I165" s="137"/>
      <c r="J165" s="137"/>
    </row>
    <row r="166" spans="1:10" s="136" customFormat="1" x14ac:dyDescent="0.35">
      <c r="A166" s="196"/>
      <c r="B166" s="137"/>
      <c r="C166" s="192"/>
      <c r="D166" s="137"/>
      <c r="E166" s="137"/>
      <c r="F166" s="137"/>
      <c r="G166" s="137"/>
      <c r="H166" s="137"/>
      <c r="I166" s="137"/>
      <c r="J166" s="137"/>
    </row>
    <row r="167" spans="1:10" s="136" customFormat="1" x14ac:dyDescent="0.35">
      <c r="A167" s="196"/>
      <c r="B167" s="137"/>
      <c r="C167" s="192"/>
      <c r="D167" s="137"/>
      <c r="E167" s="137"/>
      <c r="F167" s="137"/>
      <c r="G167" s="137"/>
      <c r="H167" s="137"/>
      <c r="I167" s="137"/>
      <c r="J167" s="137"/>
    </row>
    <row r="168" spans="1:10" s="136" customFormat="1" x14ac:dyDescent="0.35">
      <c r="A168" s="196"/>
      <c r="B168" s="137"/>
      <c r="C168" s="192"/>
      <c r="D168" s="137"/>
      <c r="E168" s="137"/>
      <c r="F168" s="137"/>
      <c r="G168" s="137"/>
      <c r="H168" s="137"/>
      <c r="I168" s="137"/>
      <c r="J168" s="137"/>
    </row>
    <row r="169" spans="1:10" s="136" customFormat="1" x14ac:dyDescent="0.35">
      <c r="A169" s="196"/>
      <c r="B169" s="137"/>
      <c r="C169" s="192"/>
      <c r="D169" s="137"/>
      <c r="E169" s="137"/>
      <c r="F169" s="137"/>
      <c r="G169" s="137"/>
      <c r="H169" s="137"/>
      <c r="I169" s="137"/>
      <c r="J169" s="137"/>
    </row>
    <row r="170" spans="1:10" s="136" customFormat="1" x14ac:dyDescent="0.35">
      <c r="A170" s="196"/>
      <c r="B170" s="137"/>
      <c r="C170" s="192"/>
      <c r="D170" s="137"/>
      <c r="E170" s="137"/>
      <c r="F170" s="137"/>
      <c r="G170" s="137"/>
      <c r="H170" s="137"/>
      <c r="I170" s="137"/>
      <c r="J170" s="137"/>
    </row>
    <row r="171" spans="1:10" s="136" customFormat="1" x14ac:dyDescent="0.35">
      <c r="A171" s="196"/>
      <c r="B171" s="137"/>
      <c r="C171" s="192"/>
      <c r="D171" s="137"/>
      <c r="E171" s="137"/>
      <c r="F171" s="137"/>
      <c r="G171" s="137"/>
      <c r="H171" s="137"/>
      <c r="I171" s="137"/>
      <c r="J171" s="137"/>
    </row>
    <row r="172" spans="1:10" s="136" customFormat="1" x14ac:dyDescent="0.35">
      <c r="A172" s="196"/>
      <c r="B172" s="137"/>
      <c r="C172" s="192"/>
      <c r="D172" s="137"/>
      <c r="E172" s="137"/>
      <c r="F172" s="137"/>
      <c r="G172" s="137"/>
      <c r="H172" s="137"/>
      <c r="I172" s="137"/>
      <c r="J172" s="137"/>
    </row>
    <row r="173" spans="1:10" s="136" customFormat="1" x14ac:dyDescent="0.35">
      <c r="A173" s="196"/>
      <c r="B173" s="137"/>
      <c r="C173" s="192"/>
      <c r="D173" s="137"/>
      <c r="E173" s="137"/>
      <c r="F173" s="137"/>
      <c r="G173" s="137"/>
      <c r="H173" s="137"/>
      <c r="I173" s="137"/>
      <c r="J173" s="137"/>
    </row>
    <row r="174" spans="1:10" s="136" customFormat="1" ht="16.5" customHeight="1" x14ac:dyDescent="0.35">
      <c r="A174" s="196"/>
      <c r="B174" s="137"/>
      <c r="C174" s="192"/>
      <c r="D174" s="137"/>
      <c r="E174" s="137"/>
      <c r="F174" s="137"/>
      <c r="G174" s="137"/>
      <c r="H174" s="137"/>
      <c r="I174" s="137"/>
      <c r="J174" s="137"/>
    </row>
    <row r="175" spans="1:10" s="136" customFormat="1" x14ac:dyDescent="0.35">
      <c r="A175" s="199"/>
      <c r="B175" s="137"/>
      <c r="C175" s="192"/>
      <c r="D175" s="137"/>
      <c r="E175" s="137"/>
      <c r="F175" s="137"/>
      <c r="G175" s="137"/>
      <c r="H175" s="137"/>
      <c r="I175" s="137"/>
      <c r="J175" s="137"/>
    </row>
    <row r="176" spans="1:10" s="136" customFormat="1" x14ac:dyDescent="0.35">
      <c r="A176" s="196"/>
      <c r="B176" s="137"/>
      <c r="C176" s="192"/>
      <c r="D176" s="137"/>
      <c r="E176" s="137"/>
      <c r="F176" s="137"/>
      <c r="G176" s="137"/>
      <c r="H176" s="137"/>
      <c r="I176" s="137"/>
      <c r="J176" s="137"/>
    </row>
    <row r="177" spans="1:10" s="136" customFormat="1" x14ac:dyDescent="0.35">
      <c r="A177" s="196"/>
      <c r="B177" s="137"/>
      <c r="C177" s="192"/>
      <c r="D177" s="137"/>
      <c r="E177" s="137"/>
      <c r="F177" s="137"/>
      <c r="G177" s="137"/>
      <c r="H177" s="137"/>
      <c r="I177" s="137"/>
      <c r="J177" s="137"/>
    </row>
    <row r="178" spans="1:10" s="136" customFormat="1" x14ac:dyDescent="0.35">
      <c r="A178" s="196"/>
      <c r="B178" s="137"/>
      <c r="C178" s="192"/>
      <c r="D178" s="137"/>
      <c r="E178" s="137"/>
      <c r="F178" s="137"/>
      <c r="G178" s="137"/>
      <c r="H178" s="137"/>
      <c r="I178" s="137"/>
      <c r="J178" s="137"/>
    </row>
    <row r="179" spans="1:10" s="136" customFormat="1" x14ac:dyDescent="0.35">
      <c r="A179" s="196"/>
      <c r="B179" s="137"/>
      <c r="C179" s="192"/>
      <c r="D179" s="137"/>
      <c r="E179" s="137"/>
      <c r="F179" s="137"/>
      <c r="G179" s="137"/>
      <c r="H179" s="137"/>
      <c r="I179" s="137"/>
      <c r="J179" s="137"/>
    </row>
    <row r="180" spans="1:10" s="136" customFormat="1" x14ac:dyDescent="0.35">
      <c r="A180" s="196"/>
      <c r="B180" s="137"/>
      <c r="C180" s="192"/>
      <c r="D180" s="137"/>
      <c r="E180" s="137"/>
      <c r="F180" s="137"/>
      <c r="G180" s="137"/>
      <c r="H180" s="137"/>
      <c r="I180" s="137"/>
      <c r="J180" s="137"/>
    </row>
    <row r="181" spans="1:10" s="136" customFormat="1" x14ac:dyDescent="0.35">
      <c r="A181" s="196"/>
      <c r="B181" s="137"/>
      <c r="C181" s="192"/>
      <c r="D181" s="137"/>
      <c r="E181" s="137"/>
      <c r="F181" s="137"/>
      <c r="G181" s="137"/>
      <c r="H181" s="137"/>
      <c r="I181" s="137"/>
      <c r="J181" s="137"/>
    </row>
    <row r="182" spans="1:10" s="136" customFormat="1" x14ac:dyDescent="0.35">
      <c r="A182" s="196"/>
      <c r="B182" s="137"/>
      <c r="C182" s="192"/>
      <c r="D182" s="137"/>
      <c r="E182" s="137"/>
      <c r="F182" s="137"/>
      <c r="G182" s="137"/>
      <c r="H182" s="137"/>
      <c r="I182" s="137"/>
      <c r="J182" s="137"/>
    </row>
    <row r="183" spans="1:10" s="136" customFormat="1" x14ac:dyDescent="0.35">
      <c r="A183" s="196"/>
      <c r="B183" s="137"/>
      <c r="C183" s="192"/>
      <c r="D183" s="137"/>
      <c r="E183" s="137"/>
      <c r="F183" s="137"/>
      <c r="G183" s="137"/>
      <c r="H183" s="137"/>
      <c r="I183" s="137"/>
      <c r="J183" s="137"/>
    </row>
    <row r="184" spans="1:10" s="136" customFormat="1" x14ac:dyDescent="0.35">
      <c r="A184" s="196"/>
      <c r="B184" s="137"/>
      <c r="C184" s="192"/>
      <c r="D184" s="137"/>
      <c r="E184" s="137"/>
      <c r="F184" s="137"/>
      <c r="G184" s="137"/>
      <c r="H184" s="137"/>
      <c r="I184" s="137"/>
      <c r="J184" s="137"/>
    </row>
    <row r="185" spans="1:10" s="136" customFormat="1" x14ac:dyDescent="0.35">
      <c r="A185" s="196"/>
      <c r="B185" s="137"/>
      <c r="C185" s="192"/>
      <c r="D185" s="137"/>
      <c r="E185" s="137"/>
      <c r="F185" s="137"/>
      <c r="G185" s="137"/>
      <c r="H185" s="137"/>
      <c r="I185" s="137"/>
      <c r="J185" s="137"/>
    </row>
    <row r="186" spans="1:10" s="136" customFormat="1" x14ac:dyDescent="0.35">
      <c r="A186" s="196"/>
      <c r="B186" s="137"/>
      <c r="C186" s="192"/>
      <c r="D186" s="137"/>
      <c r="E186" s="137"/>
      <c r="F186" s="137"/>
      <c r="G186" s="137"/>
      <c r="H186" s="137"/>
      <c r="I186" s="137"/>
      <c r="J186" s="137"/>
    </row>
    <row r="187" spans="1:10" s="136" customFormat="1" x14ac:dyDescent="0.35">
      <c r="A187" s="196"/>
      <c r="B187" s="137"/>
      <c r="C187" s="192"/>
      <c r="D187" s="137"/>
      <c r="E187" s="137"/>
      <c r="F187" s="137"/>
      <c r="G187" s="137"/>
      <c r="H187" s="137"/>
      <c r="I187" s="137"/>
      <c r="J187" s="137"/>
    </row>
    <row r="188" spans="1:10" s="136" customFormat="1" x14ac:dyDescent="0.35">
      <c r="A188" s="196"/>
      <c r="B188" s="137"/>
      <c r="C188" s="192"/>
      <c r="D188" s="137"/>
      <c r="E188" s="137"/>
      <c r="F188" s="137"/>
      <c r="G188" s="137"/>
      <c r="H188" s="137"/>
      <c r="I188" s="137"/>
      <c r="J188" s="137"/>
    </row>
    <row r="189" spans="1:10" s="136" customFormat="1" x14ac:dyDescent="0.35">
      <c r="A189" s="196"/>
      <c r="B189" s="137"/>
      <c r="C189" s="192"/>
      <c r="D189" s="137"/>
      <c r="E189" s="137"/>
      <c r="F189" s="137"/>
      <c r="G189" s="137"/>
      <c r="H189" s="137"/>
      <c r="I189" s="137"/>
      <c r="J189" s="137"/>
    </row>
    <row r="190" spans="1:10" s="136" customFormat="1" x14ac:dyDescent="0.35">
      <c r="A190" s="196"/>
      <c r="B190" s="137"/>
      <c r="C190" s="192"/>
      <c r="D190" s="137"/>
      <c r="E190" s="137"/>
      <c r="F190" s="137"/>
      <c r="G190" s="137"/>
      <c r="H190" s="137"/>
      <c r="I190" s="137"/>
      <c r="J190" s="137"/>
    </row>
    <row r="191" spans="1:10" s="136" customFormat="1" x14ac:dyDescent="0.35">
      <c r="A191" s="196"/>
      <c r="B191" s="137"/>
      <c r="C191" s="192"/>
      <c r="D191" s="137"/>
      <c r="E191" s="137"/>
      <c r="F191" s="137"/>
      <c r="G191" s="137"/>
      <c r="H191" s="137"/>
      <c r="I191" s="137"/>
      <c r="J191" s="137"/>
    </row>
    <row r="192" spans="1:10" s="136" customFormat="1" x14ac:dyDescent="0.35">
      <c r="A192" s="196"/>
      <c r="B192" s="137"/>
      <c r="C192" s="192"/>
      <c r="D192" s="137"/>
      <c r="E192" s="137"/>
      <c r="F192" s="137"/>
      <c r="G192" s="137"/>
      <c r="H192" s="137"/>
      <c r="I192" s="137"/>
      <c r="J192" s="137"/>
    </row>
    <row r="193" spans="1:10" s="136" customFormat="1" x14ac:dyDescent="0.35">
      <c r="A193" s="196"/>
      <c r="B193" s="137"/>
      <c r="C193" s="192"/>
      <c r="D193" s="137"/>
      <c r="E193" s="137"/>
      <c r="F193" s="137"/>
      <c r="G193" s="137"/>
      <c r="H193" s="137"/>
      <c r="I193" s="137"/>
      <c r="J193" s="137"/>
    </row>
    <row r="194" spans="1:10" s="136" customFormat="1" x14ac:dyDescent="0.35">
      <c r="A194" s="196"/>
      <c r="B194" s="137"/>
      <c r="C194" s="192"/>
      <c r="D194" s="137"/>
      <c r="E194" s="137"/>
      <c r="F194" s="137"/>
      <c r="G194" s="137"/>
      <c r="H194" s="137"/>
      <c r="I194" s="137"/>
      <c r="J194" s="137"/>
    </row>
    <row r="195" spans="1:10" s="136" customFormat="1" x14ac:dyDescent="0.35">
      <c r="A195" s="196"/>
      <c r="B195" s="137"/>
      <c r="C195" s="192"/>
      <c r="D195" s="137"/>
      <c r="E195" s="137"/>
      <c r="F195" s="137"/>
      <c r="G195" s="137"/>
      <c r="H195" s="137"/>
      <c r="I195" s="137"/>
      <c r="J195" s="137"/>
    </row>
    <row r="196" spans="1:10" s="136" customFormat="1" x14ac:dyDescent="0.35">
      <c r="A196" s="196"/>
      <c r="B196" s="137"/>
      <c r="C196" s="192"/>
      <c r="D196" s="137"/>
      <c r="E196" s="137"/>
      <c r="F196" s="137"/>
      <c r="G196" s="137"/>
      <c r="H196" s="137"/>
      <c r="I196" s="137"/>
      <c r="J196" s="137"/>
    </row>
    <row r="197" spans="1:10" s="136" customFormat="1" x14ac:dyDescent="0.35">
      <c r="A197" s="196"/>
      <c r="B197" s="137"/>
      <c r="C197" s="192"/>
      <c r="D197" s="137"/>
      <c r="E197" s="137"/>
      <c r="F197" s="137"/>
      <c r="G197" s="137"/>
      <c r="H197" s="137"/>
      <c r="I197" s="137"/>
      <c r="J197" s="137"/>
    </row>
    <row r="198" spans="1:10" s="136" customFormat="1" x14ac:dyDescent="0.35">
      <c r="A198" s="196"/>
      <c r="B198" s="137"/>
      <c r="C198" s="192"/>
      <c r="D198" s="137"/>
      <c r="E198" s="137"/>
      <c r="F198" s="137"/>
      <c r="G198" s="137"/>
      <c r="H198" s="137"/>
      <c r="I198" s="137"/>
      <c r="J198" s="137"/>
    </row>
    <row r="199" spans="1:10" s="136" customFormat="1" x14ac:dyDescent="0.35">
      <c r="A199" s="196"/>
      <c r="B199" s="137"/>
      <c r="C199" s="192"/>
      <c r="D199" s="137"/>
      <c r="E199" s="137"/>
      <c r="F199" s="137"/>
      <c r="G199" s="137"/>
      <c r="H199" s="137"/>
      <c r="I199" s="137"/>
      <c r="J199" s="137"/>
    </row>
    <row r="200" spans="1:10" s="136" customFormat="1" x14ac:dyDescent="0.35">
      <c r="A200" s="196"/>
      <c r="B200" s="137"/>
      <c r="C200" s="192"/>
      <c r="D200" s="137"/>
      <c r="E200" s="137"/>
      <c r="F200" s="137"/>
      <c r="G200" s="137"/>
      <c r="H200" s="137"/>
      <c r="I200" s="137"/>
      <c r="J200" s="137"/>
    </row>
    <row r="201" spans="1:10" s="136" customFormat="1" x14ac:dyDescent="0.35">
      <c r="A201" s="196"/>
      <c r="B201" s="137"/>
      <c r="C201" s="192"/>
      <c r="D201" s="137"/>
      <c r="E201" s="137"/>
      <c r="F201" s="137"/>
      <c r="G201" s="137"/>
      <c r="H201" s="137"/>
      <c r="I201" s="137"/>
      <c r="J201" s="137"/>
    </row>
    <row r="202" spans="1:10" s="136" customFormat="1" x14ac:dyDescent="0.35">
      <c r="A202" s="196"/>
      <c r="B202" s="137"/>
      <c r="C202" s="192"/>
      <c r="D202" s="137"/>
      <c r="E202" s="137"/>
      <c r="F202" s="137"/>
      <c r="G202" s="137"/>
      <c r="H202" s="137"/>
      <c r="I202" s="137"/>
      <c r="J202" s="137"/>
    </row>
    <row r="203" spans="1:10" s="136" customFormat="1" x14ac:dyDescent="0.35">
      <c r="A203" s="196"/>
      <c r="B203" s="137"/>
      <c r="C203" s="192"/>
      <c r="D203" s="137"/>
      <c r="E203" s="137"/>
      <c r="F203" s="137"/>
      <c r="G203" s="137"/>
      <c r="H203" s="137"/>
      <c r="I203" s="137"/>
      <c r="J203" s="137"/>
    </row>
    <row r="204" spans="1:10" s="136" customFormat="1" x14ac:dyDescent="0.35">
      <c r="A204" s="196"/>
      <c r="B204" s="137"/>
      <c r="C204" s="192"/>
      <c r="D204" s="137"/>
      <c r="E204" s="137"/>
      <c r="F204" s="137"/>
      <c r="G204" s="137"/>
      <c r="H204" s="137"/>
      <c r="I204" s="137"/>
      <c r="J204" s="137"/>
    </row>
    <row r="205" spans="1:10" s="136" customFormat="1" x14ac:dyDescent="0.35">
      <c r="A205" s="196"/>
      <c r="B205" s="137"/>
      <c r="C205" s="192"/>
      <c r="D205" s="137"/>
      <c r="E205" s="137"/>
      <c r="F205" s="137"/>
      <c r="G205" s="137"/>
      <c r="H205" s="137"/>
      <c r="I205" s="137"/>
      <c r="J205" s="137"/>
    </row>
    <row r="206" spans="1:10" s="136" customFormat="1" x14ac:dyDescent="0.35">
      <c r="A206" s="196"/>
      <c r="B206" s="137"/>
      <c r="C206" s="192"/>
      <c r="D206" s="137"/>
      <c r="E206" s="137"/>
      <c r="F206" s="137"/>
      <c r="G206" s="137"/>
      <c r="H206" s="137"/>
      <c r="I206" s="137"/>
      <c r="J206" s="137"/>
    </row>
    <row r="207" spans="1:10" s="136" customFormat="1" x14ac:dyDescent="0.35">
      <c r="A207" s="196"/>
      <c r="B207" s="137"/>
      <c r="C207" s="192"/>
      <c r="D207" s="137"/>
      <c r="E207" s="137"/>
      <c r="F207" s="137"/>
      <c r="G207" s="137"/>
      <c r="H207" s="137"/>
      <c r="I207" s="137"/>
      <c r="J207" s="137"/>
    </row>
    <row r="208" spans="1:10" s="200" customFormat="1" x14ac:dyDescent="0.35">
      <c r="A208" s="196"/>
      <c r="B208" s="137"/>
      <c r="C208" s="192"/>
      <c r="D208" s="137"/>
      <c r="E208" s="137"/>
      <c r="F208" s="137"/>
      <c r="G208" s="137"/>
      <c r="H208" s="137"/>
      <c r="I208" s="137"/>
      <c r="J208" s="137"/>
    </row>
    <row r="209" spans="1:10" s="136" customFormat="1" x14ac:dyDescent="0.35">
      <c r="A209" s="196"/>
      <c r="B209" s="137"/>
      <c r="C209" s="192"/>
      <c r="D209" s="137"/>
      <c r="E209" s="137"/>
      <c r="F209" s="137"/>
      <c r="G209" s="137"/>
      <c r="H209" s="137"/>
      <c r="I209" s="137"/>
      <c r="J209" s="137"/>
    </row>
    <row r="210" spans="1:10" s="136" customFormat="1" x14ac:dyDescent="0.35">
      <c r="A210" s="135"/>
      <c r="B210" s="137"/>
      <c r="C210" s="192"/>
      <c r="D210" s="137"/>
      <c r="E210" s="137"/>
      <c r="F210" s="137"/>
      <c r="G210" s="137"/>
      <c r="H210" s="137"/>
      <c r="I210" s="137"/>
      <c r="J210" s="137"/>
    </row>
    <row r="211" spans="1:10" s="136" customFormat="1" x14ac:dyDescent="0.35">
      <c r="A211" s="135"/>
      <c r="B211" s="137"/>
      <c r="C211" s="192"/>
      <c r="D211" s="137"/>
      <c r="E211" s="137"/>
      <c r="F211" s="137"/>
      <c r="G211" s="137"/>
      <c r="H211" s="137"/>
      <c r="I211" s="137"/>
      <c r="J211" s="137"/>
    </row>
    <row r="212" spans="1:10" s="136" customFormat="1" x14ac:dyDescent="0.35">
      <c r="A212" s="135"/>
      <c r="B212" s="137"/>
      <c r="C212" s="192"/>
      <c r="D212" s="137"/>
      <c r="E212" s="137"/>
      <c r="F212" s="137"/>
      <c r="G212" s="137"/>
      <c r="H212" s="137"/>
      <c r="I212" s="137"/>
      <c r="J212" s="137"/>
    </row>
    <row r="213" spans="1:10" s="136" customFormat="1" x14ac:dyDescent="0.35">
      <c r="A213" s="135"/>
      <c r="B213" s="137"/>
      <c r="C213" s="192"/>
      <c r="D213" s="137"/>
      <c r="E213" s="137"/>
      <c r="F213" s="137"/>
      <c r="G213" s="137"/>
      <c r="H213" s="137"/>
      <c r="I213" s="137"/>
      <c r="J213" s="137"/>
    </row>
    <row r="214" spans="1:10" s="136" customFormat="1" x14ac:dyDescent="0.35">
      <c r="A214" s="135"/>
      <c r="B214" s="137"/>
      <c r="C214" s="192"/>
      <c r="D214" s="137"/>
      <c r="E214" s="137"/>
      <c r="F214" s="137"/>
      <c r="G214" s="137"/>
      <c r="H214" s="137"/>
      <c r="I214" s="137"/>
      <c r="J214" s="137"/>
    </row>
    <row r="215" spans="1:10" s="136" customFormat="1" x14ac:dyDescent="0.35">
      <c r="A215" s="135"/>
      <c r="B215" s="137"/>
      <c r="C215" s="192"/>
      <c r="D215" s="137"/>
      <c r="E215" s="137"/>
      <c r="F215" s="137"/>
      <c r="G215" s="137"/>
      <c r="H215" s="137"/>
      <c r="I215" s="137"/>
      <c r="J215" s="137"/>
    </row>
    <row r="216" spans="1:10" s="136" customFormat="1" x14ac:dyDescent="0.35">
      <c r="A216" s="135"/>
      <c r="B216" s="137"/>
      <c r="C216" s="192"/>
      <c r="D216" s="137"/>
      <c r="E216" s="137"/>
      <c r="F216" s="137"/>
      <c r="G216" s="137"/>
      <c r="H216" s="137"/>
      <c r="I216" s="137"/>
      <c r="J216" s="137"/>
    </row>
    <row r="217" spans="1:10" s="136" customFormat="1" x14ac:dyDescent="0.35">
      <c r="A217" s="135"/>
      <c r="B217" s="137"/>
      <c r="C217" s="192"/>
      <c r="D217" s="137"/>
      <c r="E217" s="137"/>
      <c r="F217" s="137"/>
      <c r="G217" s="137"/>
      <c r="H217" s="137"/>
      <c r="I217" s="137"/>
      <c r="J217" s="137"/>
    </row>
    <row r="218" spans="1:10" s="136" customFormat="1" x14ac:dyDescent="0.35">
      <c r="A218" s="135"/>
      <c r="B218" s="137"/>
      <c r="C218" s="192"/>
      <c r="D218" s="137"/>
      <c r="E218" s="137"/>
      <c r="F218" s="137"/>
      <c r="G218" s="137"/>
      <c r="H218" s="137"/>
      <c r="I218" s="137"/>
      <c r="J218" s="137"/>
    </row>
    <row r="219" spans="1:10" s="136" customFormat="1" x14ac:dyDescent="0.35">
      <c r="A219" s="135"/>
      <c r="B219" s="137"/>
      <c r="C219" s="192"/>
      <c r="D219" s="137"/>
      <c r="E219" s="137"/>
      <c r="F219" s="137"/>
      <c r="G219" s="137"/>
      <c r="H219" s="137"/>
      <c r="I219" s="137"/>
      <c r="J219" s="137"/>
    </row>
    <row r="220" spans="1:10" s="136" customFormat="1" x14ac:dyDescent="0.35">
      <c r="A220" s="135"/>
      <c r="B220" s="137"/>
      <c r="C220" s="192"/>
      <c r="D220" s="137"/>
      <c r="E220" s="137"/>
      <c r="F220" s="137"/>
      <c r="G220" s="137"/>
      <c r="H220" s="137"/>
      <c r="I220" s="137"/>
      <c r="J220" s="137"/>
    </row>
    <row r="221" spans="1:10" s="136" customFormat="1" x14ac:dyDescent="0.35">
      <c r="A221" s="135"/>
      <c r="B221" s="137"/>
      <c r="C221" s="192"/>
      <c r="D221" s="137"/>
      <c r="E221" s="137"/>
      <c r="F221" s="137"/>
      <c r="G221" s="137"/>
      <c r="H221" s="137"/>
      <c r="I221" s="137"/>
      <c r="J221" s="137"/>
    </row>
    <row r="222" spans="1:10" s="136" customFormat="1" x14ac:dyDescent="0.35">
      <c r="A222" s="135"/>
      <c r="B222" s="137"/>
      <c r="C222" s="192"/>
      <c r="D222" s="137"/>
      <c r="E222" s="137"/>
      <c r="F222" s="137"/>
      <c r="G222" s="137"/>
      <c r="H222" s="137"/>
      <c r="I222" s="137"/>
      <c r="J222" s="137"/>
    </row>
    <row r="223" spans="1:10" s="136" customFormat="1" x14ac:dyDescent="0.35">
      <c r="A223" s="135"/>
      <c r="B223" s="137"/>
      <c r="C223" s="192"/>
      <c r="D223" s="137"/>
      <c r="E223" s="137"/>
      <c r="F223" s="137"/>
      <c r="G223" s="137"/>
      <c r="H223" s="137"/>
      <c r="I223" s="137"/>
      <c r="J223" s="137"/>
    </row>
    <row r="224" spans="1:10" s="136" customFormat="1" x14ac:dyDescent="0.35">
      <c r="A224" s="135"/>
      <c r="B224" s="137"/>
      <c r="C224" s="192"/>
      <c r="D224" s="137"/>
      <c r="E224" s="137"/>
      <c r="F224" s="137"/>
      <c r="G224" s="137"/>
      <c r="H224" s="137"/>
      <c r="I224" s="137"/>
      <c r="J224" s="137"/>
    </row>
    <row r="225" spans="1:10" s="136" customFormat="1" x14ac:dyDescent="0.35">
      <c r="A225" s="135"/>
      <c r="B225" s="137"/>
      <c r="C225" s="192"/>
      <c r="D225" s="137"/>
      <c r="E225" s="137"/>
      <c r="F225" s="137"/>
      <c r="G225" s="137"/>
      <c r="H225" s="137"/>
      <c r="I225" s="137"/>
      <c r="J225" s="137"/>
    </row>
    <row r="226" spans="1:10" s="136" customFormat="1" x14ac:dyDescent="0.35">
      <c r="A226" s="135"/>
      <c r="B226" s="137"/>
      <c r="C226" s="192"/>
      <c r="D226" s="137"/>
      <c r="E226" s="137"/>
      <c r="F226" s="137"/>
      <c r="G226" s="137"/>
      <c r="H226" s="137"/>
      <c r="I226" s="137"/>
      <c r="J226" s="137"/>
    </row>
    <row r="227" spans="1:10" s="136" customFormat="1" x14ac:dyDescent="0.35">
      <c r="A227" s="135"/>
      <c r="B227" s="137"/>
      <c r="C227" s="192"/>
      <c r="D227" s="137"/>
      <c r="E227" s="137"/>
      <c r="F227" s="137"/>
      <c r="G227" s="137"/>
      <c r="H227" s="137"/>
      <c r="I227" s="137"/>
      <c r="J227" s="137"/>
    </row>
    <row r="228" spans="1:10" s="136" customFormat="1" x14ac:dyDescent="0.35">
      <c r="A228" s="135"/>
      <c r="B228" s="137"/>
      <c r="C228" s="192"/>
      <c r="D228" s="137"/>
      <c r="E228" s="137"/>
      <c r="F228" s="137"/>
      <c r="G228" s="137"/>
      <c r="H228" s="137"/>
      <c r="I228" s="137"/>
      <c r="J228" s="137"/>
    </row>
    <row r="229" spans="1:10" s="136" customFormat="1" x14ac:dyDescent="0.35">
      <c r="A229" s="135"/>
      <c r="B229" s="137"/>
      <c r="C229" s="192"/>
      <c r="D229" s="137"/>
      <c r="E229" s="137"/>
      <c r="F229" s="137"/>
      <c r="G229" s="137"/>
      <c r="H229" s="137"/>
      <c r="I229" s="137"/>
      <c r="J229" s="137"/>
    </row>
    <row r="230" spans="1:10" s="136" customFormat="1" x14ac:dyDescent="0.35">
      <c r="A230" s="135"/>
      <c r="B230" s="137"/>
      <c r="C230" s="192"/>
      <c r="D230" s="137"/>
      <c r="E230" s="137"/>
      <c r="F230" s="137"/>
      <c r="G230" s="137"/>
      <c r="H230" s="137"/>
      <c r="I230" s="137"/>
      <c r="J230" s="137"/>
    </row>
    <row r="231" spans="1:10" s="136" customFormat="1" x14ac:dyDescent="0.35">
      <c r="A231" s="135"/>
      <c r="B231" s="137"/>
      <c r="C231" s="192"/>
      <c r="D231" s="137"/>
      <c r="E231" s="137"/>
      <c r="F231" s="137"/>
      <c r="G231" s="137"/>
      <c r="H231" s="137"/>
      <c r="I231" s="137"/>
      <c r="J231" s="137"/>
    </row>
    <row r="232" spans="1:10" s="136" customFormat="1" x14ac:dyDescent="0.35">
      <c r="A232" s="135"/>
      <c r="B232" s="137"/>
      <c r="C232" s="192"/>
      <c r="D232" s="137"/>
      <c r="E232" s="137"/>
      <c r="F232" s="137"/>
      <c r="G232" s="137"/>
      <c r="H232" s="137"/>
      <c r="I232" s="137"/>
      <c r="J232" s="137"/>
    </row>
    <row r="233" spans="1:10" s="136" customFormat="1" x14ac:dyDescent="0.35">
      <c r="A233" s="135"/>
      <c r="B233" s="137"/>
      <c r="C233" s="192"/>
      <c r="D233" s="137"/>
      <c r="E233" s="137"/>
      <c r="F233" s="137"/>
      <c r="G233" s="137"/>
      <c r="H233" s="137"/>
      <c r="I233" s="137"/>
      <c r="J233" s="137"/>
    </row>
    <row r="234" spans="1:10" s="136" customFormat="1" x14ac:dyDescent="0.35">
      <c r="A234" s="135"/>
      <c r="B234" s="137"/>
      <c r="C234" s="192"/>
      <c r="D234" s="137"/>
      <c r="E234" s="137"/>
      <c r="F234" s="137"/>
      <c r="G234" s="137"/>
      <c r="H234" s="137"/>
      <c r="I234" s="137"/>
      <c r="J234" s="137"/>
    </row>
    <row r="235" spans="1:10" s="136" customFormat="1" x14ac:dyDescent="0.35">
      <c r="A235" s="135"/>
      <c r="B235" s="137"/>
      <c r="C235" s="192"/>
      <c r="D235" s="137"/>
      <c r="E235" s="137"/>
      <c r="F235" s="137"/>
      <c r="G235" s="137"/>
      <c r="H235" s="137"/>
      <c r="I235" s="137"/>
      <c r="J235" s="137"/>
    </row>
    <row r="236" spans="1:10" s="136" customFormat="1" x14ac:dyDescent="0.35">
      <c r="A236" s="135"/>
      <c r="B236" s="137"/>
      <c r="C236" s="192"/>
      <c r="D236" s="137"/>
      <c r="E236" s="137"/>
      <c r="F236" s="137"/>
      <c r="G236" s="137"/>
      <c r="H236" s="137"/>
      <c r="I236" s="137"/>
      <c r="J236" s="137"/>
    </row>
    <row r="237" spans="1:10" s="136" customFormat="1" x14ac:dyDescent="0.35">
      <c r="A237" s="135"/>
      <c r="B237" s="137"/>
      <c r="C237" s="192"/>
      <c r="D237" s="137"/>
      <c r="E237" s="137"/>
      <c r="F237" s="137"/>
      <c r="G237" s="137"/>
      <c r="H237" s="137"/>
      <c r="I237" s="137"/>
      <c r="J237" s="137"/>
    </row>
    <row r="238" spans="1:10" s="136" customFormat="1" x14ac:dyDescent="0.35">
      <c r="A238" s="135"/>
      <c r="B238" s="137"/>
      <c r="C238" s="192"/>
      <c r="D238" s="137"/>
      <c r="E238" s="137"/>
      <c r="F238" s="137"/>
      <c r="G238" s="137"/>
      <c r="H238" s="137"/>
      <c r="I238" s="137"/>
      <c r="J238" s="137"/>
    </row>
    <row r="239" spans="1:10" s="136" customFormat="1" x14ac:dyDescent="0.35">
      <c r="A239" s="135"/>
      <c r="B239" s="137"/>
      <c r="C239" s="192"/>
      <c r="D239" s="137"/>
      <c r="E239" s="137"/>
      <c r="F239" s="137"/>
      <c r="G239" s="137"/>
      <c r="H239" s="137"/>
      <c r="I239" s="137"/>
      <c r="J239" s="137"/>
    </row>
    <row r="240" spans="1:10" s="136" customFormat="1" x14ac:dyDescent="0.35">
      <c r="A240" s="135"/>
      <c r="B240" s="137"/>
      <c r="C240" s="192"/>
      <c r="D240" s="137"/>
      <c r="E240" s="137"/>
      <c r="F240" s="137"/>
      <c r="G240" s="137"/>
      <c r="H240" s="137"/>
      <c r="I240" s="137"/>
      <c r="J240" s="137"/>
    </row>
    <row r="241" spans="1:10" s="136" customFormat="1" x14ac:dyDescent="0.35">
      <c r="A241" s="135"/>
      <c r="B241" s="137"/>
      <c r="C241" s="192"/>
      <c r="D241" s="137"/>
      <c r="E241" s="137"/>
      <c r="F241" s="137"/>
      <c r="G241" s="137"/>
      <c r="H241" s="137"/>
      <c r="I241" s="137"/>
      <c r="J241" s="137"/>
    </row>
    <row r="242" spans="1:10" s="136" customFormat="1" ht="18.75" customHeight="1" x14ac:dyDescent="0.35">
      <c r="A242" s="135"/>
      <c r="B242" s="137"/>
      <c r="C242" s="192"/>
      <c r="D242" s="137"/>
      <c r="E242" s="137"/>
      <c r="F242" s="137"/>
      <c r="G242" s="137"/>
      <c r="H242" s="137"/>
      <c r="I242" s="137"/>
      <c r="J242" s="137"/>
    </row>
  </sheetData>
  <mergeCells count="11">
    <mergeCell ref="D89:E89"/>
    <mergeCell ref="B90:C92"/>
    <mergeCell ref="E95:F95"/>
    <mergeCell ref="E96:F96"/>
    <mergeCell ref="I97:K97"/>
    <mergeCell ref="A88:E88"/>
    <mergeCell ref="A7:J7"/>
    <mergeCell ref="A8:J8"/>
    <mergeCell ref="A9:J9"/>
    <mergeCell ref="A10:J10"/>
    <mergeCell ref="A87:E87"/>
  </mergeCells>
  <printOptions horizontalCentered="1"/>
  <pageMargins left="0.23622047244094491" right="0.23622047244094491" top="0.74803149606299213" bottom="0.74803149606299213" header="0.31496062992125984" footer="0.31496062992125984"/>
  <pageSetup scale="43" fitToHeight="0" orientation="landscape" r:id="rId1"/>
  <headerFooter>
    <oddFooter>Página &amp;P</oddFooter>
  </headerFooter>
  <rowBreaks count="2" manualBreakCount="2">
    <brk id="46" max="9" man="1"/>
    <brk id="72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14</vt:i4>
      </vt:variant>
    </vt:vector>
  </HeadingPairs>
  <TitlesOfParts>
    <vt:vector size="22" baseType="lpstr">
      <vt:lpstr>DICIEMBRE 2023</vt:lpstr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'ABRIL 2024'!Área_de_impresión</vt:lpstr>
      <vt:lpstr>'DICIEMBRE 2023'!Área_de_impresión</vt:lpstr>
      <vt:lpstr>'ENERO 2024'!Área_de_impresión</vt:lpstr>
      <vt:lpstr>'FEBRERO 2024'!Área_de_impresión</vt:lpstr>
      <vt:lpstr>'JULIO 2024'!Área_de_impresión</vt:lpstr>
      <vt:lpstr>'JUNIO 2024'!Área_de_impresión</vt:lpstr>
      <vt:lpstr>'MAYO 2024'!Área_de_impresión</vt:lpstr>
      <vt:lpstr>'ABRIL 2024'!Títulos_a_imprimir</vt:lpstr>
      <vt:lpstr>'DICIEMBRE 2023'!Títulos_a_imprimir</vt:lpstr>
      <vt:lpstr>'ENERO 2024'!Títulos_a_imprimir</vt:lpstr>
      <vt:lpstr>'FEBRERO 2024'!Títulos_a_imprimir</vt:lpstr>
      <vt:lpstr>'JULIO 2024'!Títulos_a_imprimir</vt:lpstr>
      <vt:lpstr>'JUNIO 2024'!Títulos_a_imprimir</vt:lpstr>
      <vt:lpstr>'MAYO 2024'!Títulos_a_imprimir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l.dilone</dc:creator>
  <cp:lastModifiedBy>Suanny Colon</cp:lastModifiedBy>
  <cp:lastPrinted>2024-07-03T19:32:13Z</cp:lastPrinted>
  <dcterms:created xsi:type="dcterms:W3CDTF">2023-12-29T19:52:27Z</dcterms:created>
  <dcterms:modified xsi:type="dcterms:W3CDTF">2024-08-07T19:58:13Z</dcterms:modified>
</cp:coreProperties>
</file>